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5"/>
  </bookViews>
  <sheets>
    <sheet name="18C2-ĐĐT1" sheetId="11" r:id="rId1"/>
    <sheet name="18C2-CNÔ1" sheetId="13" r:id="rId2"/>
    <sheet name="18C2-QTM1" sheetId="14" r:id="rId3"/>
    <sheet name="18C2-KTD1" sheetId="15" r:id="rId4"/>
    <sheet name="18C2-CNL1" sheetId="16" r:id="rId5"/>
    <sheet name="18C2-CCK1" sheetId="17" r:id="rId6"/>
    <sheet name="18C2-CNM1" sheetId="18" r:id="rId7"/>
  </sheets>
  <definedNames>
    <definedName name="_xlnm.Print_Titles" localSheetId="1">'18C2-CNÔ1'!$10:$11</definedName>
    <definedName name="_xlnm.Print_Titles" localSheetId="0">'18C2-ĐĐT1'!$10:$11</definedName>
    <definedName name="_xlnm.Print_Titles" localSheetId="2">'18C2-QTM1'!$10:$11</definedName>
  </definedNames>
  <calcPr calcId="144525"/>
</workbook>
</file>

<file path=xl/calcChain.xml><?xml version="1.0" encoding="utf-8"?>
<calcChain xmlns="http://schemas.openxmlformats.org/spreadsheetml/2006/main">
  <c r="F26" i="17" l="1"/>
  <c r="H19" i="17" l="1"/>
  <c r="F19" i="17"/>
  <c r="H18" i="17"/>
  <c r="F18" i="17"/>
  <c r="H17" i="17"/>
  <c r="F17" i="17"/>
  <c r="H16" i="17"/>
  <c r="F16" i="17"/>
  <c r="H15" i="17"/>
  <c r="F15" i="17"/>
  <c r="H14" i="17"/>
  <c r="F14" i="17"/>
  <c r="H13" i="17"/>
  <c r="F13" i="17"/>
  <c r="H19" i="18" l="1"/>
  <c r="F19" i="18"/>
  <c r="H18" i="18"/>
  <c r="F18" i="18"/>
  <c r="H17" i="18"/>
  <c r="F17" i="18"/>
  <c r="H16" i="18"/>
  <c r="F16" i="18"/>
  <c r="H15" i="18"/>
  <c r="F15" i="18"/>
  <c r="H14" i="18"/>
  <c r="F14" i="18"/>
  <c r="H13" i="18"/>
  <c r="F13" i="18"/>
  <c r="H12" i="18"/>
  <c r="G28" i="18"/>
  <c r="H28" i="18" s="1"/>
  <c r="H27" i="17"/>
  <c r="F27" i="17"/>
  <c r="H25" i="17"/>
  <c r="F25" i="17"/>
  <c r="H24" i="17"/>
  <c r="F24" i="17"/>
  <c r="H23" i="17"/>
  <c r="F23" i="17"/>
  <c r="E32" i="17" s="1"/>
  <c r="F32" i="17" s="1"/>
  <c r="H22" i="17"/>
  <c r="F22" i="17"/>
  <c r="H21" i="17"/>
  <c r="F21" i="17"/>
  <c r="H20" i="17"/>
  <c r="F20" i="17"/>
  <c r="H12" i="17"/>
  <c r="G36" i="17"/>
  <c r="H36" i="17" s="1"/>
  <c r="F12" i="17"/>
  <c r="H28" i="16"/>
  <c r="F28" i="16"/>
  <c r="H27" i="16"/>
  <c r="F27" i="16"/>
  <c r="H26" i="16"/>
  <c r="F26" i="16"/>
  <c r="H25" i="16"/>
  <c r="F25" i="16"/>
  <c r="H24" i="16"/>
  <c r="F24" i="16"/>
  <c r="H23" i="16"/>
  <c r="F23" i="16"/>
  <c r="H22" i="16"/>
  <c r="F22" i="16"/>
  <c r="H21" i="16"/>
  <c r="F21" i="16"/>
  <c r="H20" i="16"/>
  <c r="F20" i="16"/>
  <c r="H19" i="16"/>
  <c r="F19" i="16"/>
  <c r="H18" i="16"/>
  <c r="F18" i="16"/>
  <c r="H17" i="16"/>
  <c r="F17" i="16"/>
  <c r="H16" i="16"/>
  <c r="F16" i="16"/>
  <c r="H15" i="16"/>
  <c r="F15" i="16"/>
  <c r="H14" i="16"/>
  <c r="F14" i="16"/>
  <c r="H13" i="16"/>
  <c r="F13" i="16"/>
  <c r="H12" i="16"/>
  <c r="G37" i="16" s="1"/>
  <c r="H37" i="16" s="1"/>
  <c r="F12" i="16"/>
  <c r="E37" i="16" s="1"/>
  <c r="F37" i="16" s="1"/>
  <c r="H24" i="15"/>
  <c r="F24" i="15"/>
  <c r="H23" i="15"/>
  <c r="F23" i="15"/>
  <c r="H22" i="15"/>
  <c r="F22" i="15"/>
  <c r="H21" i="15"/>
  <c r="F21" i="15"/>
  <c r="H20" i="15"/>
  <c r="F20" i="15"/>
  <c r="H19" i="15"/>
  <c r="F19" i="15"/>
  <c r="H18" i="15"/>
  <c r="F18" i="15"/>
  <c r="H17" i="15"/>
  <c r="F17" i="15"/>
  <c r="H16" i="15"/>
  <c r="F16" i="15"/>
  <c r="H15" i="15"/>
  <c r="F15" i="15"/>
  <c r="H14" i="15"/>
  <c r="F14" i="15"/>
  <c r="H13" i="15"/>
  <c r="F13" i="15"/>
  <c r="H12" i="15"/>
  <c r="G33" i="15" s="1"/>
  <c r="H33" i="15" s="1"/>
  <c r="F12" i="15"/>
  <c r="E33" i="15" s="1"/>
  <c r="F33" i="15" s="1"/>
  <c r="F12" i="14"/>
  <c r="H12" i="14"/>
  <c r="F13" i="14"/>
  <c r="H13" i="14"/>
  <c r="F14" i="14"/>
  <c r="H14" i="14"/>
  <c r="F15" i="14"/>
  <c r="H15" i="14"/>
  <c r="F16" i="14"/>
  <c r="H16" i="14"/>
  <c r="F17" i="14"/>
  <c r="H17" i="14"/>
  <c r="F18" i="14"/>
  <c r="H18" i="14"/>
  <c r="F19" i="14"/>
  <c r="H19" i="14"/>
  <c r="F20" i="14"/>
  <c r="H20" i="14"/>
  <c r="F21" i="14"/>
  <c r="H21" i="14"/>
  <c r="F22" i="14"/>
  <c r="H22" i="14"/>
  <c r="F23" i="14"/>
  <c r="H23" i="14"/>
  <c r="F24" i="14"/>
  <c r="H24" i="14"/>
  <c r="F25" i="14"/>
  <c r="H25" i="14"/>
  <c r="F26" i="14"/>
  <c r="H26" i="14"/>
  <c r="F27" i="14"/>
  <c r="H27" i="14"/>
  <c r="F28" i="14"/>
  <c r="H28" i="14"/>
  <c r="F29" i="14"/>
  <c r="H29" i="14"/>
  <c r="F30" i="14"/>
  <c r="H30" i="14"/>
  <c r="F31" i="14"/>
  <c r="H31" i="14"/>
  <c r="F32" i="14"/>
  <c r="H32" i="14"/>
  <c r="F33" i="14"/>
  <c r="H33" i="14"/>
  <c r="F34" i="14"/>
  <c r="H34" i="14"/>
  <c r="F35" i="14"/>
  <c r="H35" i="14"/>
  <c r="F36" i="14"/>
  <c r="H36" i="14"/>
  <c r="F37" i="14"/>
  <c r="H37" i="14"/>
  <c r="F38" i="14"/>
  <c r="H38" i="14"/>
  <c r="F39" i="14"/>
  <c r="H39" i="14"/>
  <c r="F40" i="14"/>
  <c r="H40" i="14"/>
  <c r="F41" i="14"/>
  <c r="H41" i="14"/>
  <c r="F42" i="14"/>
  <c r="H42" i="14"/>
  <c r="F43" i="14"/>
  <c r="H43" i="14"/>
  <c r="F44" i="14"/>
  <c r="H44" i="14"/>
  <c r="F45" i="14"/>
  <c r="H45" i="14"/>
  <c r="F46" i="14"/>
  <c r="H46" i="14"/>
  <c r="F47" i="14"/>
  <c r="H47" i="14"/>
  <c r="F48" i="14"/>
  <c r="H48" i="14"/>
  <c r="F49" i="14"/>
  <c r="H49" i="14"/>
  <c r="F50" i="14"/>
  <c r="H50" i="14"/>
  <c r="F51" i="14"/>
  <c r="H51" i="14"/>
  <c r="F52" i="14"/>
  <c r="H52" i="14"/>
  <c r="F53" i="14"/>
  <c r="H53" i="14"/>
  <c r="F54" i="14"/>
  <c r="H54" i="14"/>
  <c r="E58" i="14"/>
  <c r="F58" i="14" s="1"/>
  <c r="E59" i="14"/>
  <c r="F59" i="14" s="1"/>
  <c r="E60" i="14"/>
  <c r="F60" i="14" s="1"/>
  <c r="E61" i="14"/>
  <c r="F61" i="14" s="1"/>
  <c r="E62" i="14"/>
  <c r="F62" i="14" s="1"/>
  <c r="E63" i="14"/>
  <c r="F63" i="14" s="1"/>
  <c r="H53" i="13"/>
  <c r="F53" i="13"/>
  <c r="H52" i="13"/>
  <c r="F52" i="13"/>
  <c r="H51" i="13"/>
  <c r="F51" i="13"/>
  <c r="H50" i="13"/>
  <c r="F50" i="13"/>
  <c r="H49" i="13"/>
  <c r="F49" i="13"/>
  <c r="H48" i="13"/>
  <c r="F48" i="13"/>
  <c r="H47" i="13"/>
  <c r="F47" i="13"/>
  <c r="H46" i="13"/>
  <c r="F46" i="13"/>
  <c r="H45" i="13"/>
  <c r="F45" i="13"/>
  <c r="H44" i="13"/>
  <c r="F44" i="13"/>
  <c r="H43" i="13"/>
  <c r="F43" i="13"/>
  <c r="H42" i="13"/>
  <c r="F42" i="13"/>
  <c r="H41" i="13"/>
  <c r="F41" i="13"/>
  <c r="H40" i="13"/>
  <c r="F40" i="13"/>
  <c r="H39" i="13"/>
  <c r="F39" i="13"/>
  <c r="H38" i="13"/>
  <c r="F38" i="13"/>
  <c r="H37" i="13"/>
  <c r="F37" i="13"/>
  <c r="H36" i="13"/>
  <c r="F36" i="13"/>
  <c r="H35" i="13"/>
  <c r="F35" i="13"/>
  <c r="H34" i="13"/>
  <c r="F34" i="13"/>
  <c r="H33" i="13"/>
  <c r="F33" i="13"/>
  <c r="H32" i="13"/>
  <c r="F32" i="13"/>
  <c r="H31" i="13"/>
  <c r="F31" i="13"/>
  <c r="H30" i="13"/>
  <c r="F30" i="13"/>
  <c r="H29" i="13"/>
  <c r="F29" i="13"/>
  <c r="H28" i="13"/>
  <c r="F28" i="13"/>
  <c r="H27" i="13"/>
  <c r="F27" i="13"/>
  <c r="H26" i="13"/>
  <c r="F26" i="13"/>
  <c r="H25" i="13"/>
  <c r="F25" i="13"/>
  <c r="H24" i="13"/>
  <c r="F24" i="13"/>
  <c r="H23" i="13"/>
  <c r="F23" i="13"/>
  <c r="H22" i="13"/>
  <c r="F22" i="13"/>
  <c r="H21" i="13"/>
  <c r="F21" i="13"/>
  <c r="H20" i="13"/>
  <c r="F20" i="13"/>
  <c r="H19" i="13"/>
  <c r="F19" i="13"/>
  <c r="H18" i="13"/>
  <c r="F18" i="13"/>
  <c r="H17" i="13"/>
  <c r="F17" i="13"/>
  <c r="H16" i="13"/>
  <c r="F16" i="13"/>
  <c r="H15" i="13"/>
  <c r="F15" i="13"/>
  <c r="H14" i="13"/>
  <c r="F14" i="13"/>
  <c r="H13" i="13"/>
  <c r="F13" i="13"/>
  <c r="H12" i="13"/>
  <c r="G62" i="13" s="1"/>
  <c r="H62" i="13" s="1"/>
  <c r="F12" i="13"/>
  <c r="H19" i="11"/>
  <c r="F19" i="11"/>
  <c r="H18" i="11"/>
  <c r="F18" i="11"/>
  <c r="H17" i="11"/>
  <c r="F17" i="11"/>
  <c r="H16" i="11"/>
  <c r="F16" i="11"/>
  <c r="H15" i="11"/>
  <c r="F15" i="11"/>
  <c r="H14" i="11"/>
  <c r="F14" i="11"/>
  <c r="H13" i="11"/>
  <c r="F13" i="11"/>
  <c r="H12" i="11"/>
  <c r="F12" i="11"/>
  <c r="H39" i="11"/>
  <c r="F39" i="11"/>
  <c r="H38" i="11"/>
  <c r="F38" i="11"/>
  <c r="H37" i="11"/>
  <c r="F37" i="11"/>
  <c r="H36" i="11"/>
  <c r="F36" i="11"/>
  <c r="H35" i="11"/>
  <c r="F35" i="11"/>
  <c r="H34" i="11"/>
  <c r="F34" i="11"/>
  <c r="H33" i="11"/>
  <c r="F33" i="11"/>
  <c r="H32" i="11"/>
  <c r="F32" i="11"/>
  <c r="H31" i="11"/>
  <c r="F31" i="11"/>
  <c r="H30" i="11"/>
  <c r="F30" i="11"/>
  <c r="H29" i="11"/>
  <c r="F29" i="11"/>
  <c r="H28" i="11"/>
  <c r="F28" i="11"/>
  <c r="H27" i="11"/>
  <c r="F27" i="11"/>
  <c r="H26" i="11"/>
  <c r="F26" i="11"/>
  <c r="H25" i="11"/>
  <c r="F25" i="11"/>
  <c r="H24" i="11"/>
  <c r="F24" i="11"/>
  <c r="H23" i="11"/>
  <c r="F23" i="11"/>
  <c r="H22" i="11"/>
  <c r="F22" i="11"/>
  <c r="H21" i="11"/>
  <c r="F21" i="11"/>
  <c r="H20" i="11"/>
  <c r="F20" i="11"/>
  <c r="H59" i="11"/>
  <c r="F59" i="11"/>
  <c r="H58" i="11"/>
  <c r="F58" i="11"/>
  <c r="H57" i="11"/>
  <c r="F57" i="11"/>
  <c r="H56" i="11"/>
  <c r="F56" i="11"/>
  <c r="H55" i="11"/>
  <c r="F55" i="11"/>
  <c r="H54" i="11"/>
  <c r="F54" i="11"/>
  <c r="H53" i="11"/>
  <c r="F53" i="11"/>
  <c r="H52" i="11"/>
  <c r="F52" i="11"/>
  <c r="H51" i="11"/>
  <c r="F51" i="11"/>
  <c r="H50" i="11"/>
  <c r="F50" i="11"/>
  <c r="H49" i="11"/>
  <c r="F49" i="11"/>
  <c r="H48" i="11"/>
  <c r="F48" i="11"/>
  <c r="H47" i="11"/>
  <c r="F47" i="11"/>
  <c r="H46" i="11"/>
  <c r="F46" i="11"/>
  <c r="H45" i="11"/>
  <c r="F45" i="11"/>
  <c r="H44" i="11"/>
  <c r="F44" i="11"/>
  <c r="H43" i="11"/>
  <c r="F43" i="11"/>
  <c r="H42" i="11"/>
  <c r="F42" i="11"/>
  <c r="H41" i="11"/>
  <c r="F41" i="11"/>
  <c r="H40" i="11"/>
  <c r="F4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80" i="11"/>
  <c r="H81" i="11"/>
  <c r="H82" i="11"/>
  <c r="H83" i="11"/>
  <c r="H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80" i="11"/>
  <c r="F81" i="11"/>
  <c r="F82" i="11"/>
  <c r="F83" i="11"/>
  <c r="F60" i="11"/>
  <c r="G23" i="18"/>
  <c r="H23" i="18" s="1"/>
  <c r="G24" i="18"/>
  <c r="H24" i="18" s="1"/>
  <c r="G25" i="18"/>
  <c r="H25" i="18" s="1"/>
  <c r="G26" i="18"/>
  <c r="H26" i="18" s="1"/>
  <c r="G27" i="18"/>
  <c r="H27" i="18" s="1"/>
  <c r="G32" i="17"/>
  <c r="H32" i="17" s="1"/>
  <c r="G35" i="17"/>
  <c r="H35" i="17" s="1"/>
  <c r="G31" i="17"/>
  <c r="H31" i="17" s="1"/>
  <c r="G33" i="17"/>
  <c r="H33" i="17" s="1"/>
  <c r="G34" i="17"/>
  <c r="H34" i="17" s="1"/>
  <c r="G36" i="16"/>
  <c r="H36" i="16" s="1"/>
  <c r="G34" i="16"/>
  <c r="H34" i="16" s="1"/>
  <c r="G32" i="16"/>
  <c r="H32" i="16" s="1"/>
  <c r="E32" i="16"/>
  <c r="F32" i="16" s="1"/>
  <c r="E33" i="16"/>
  <c r="F33" i="16" s="1"/>
  <c r="E34" i="16"/>
  <c r="F34" i="16" s="1"/>
  <c r="E35" i="16"/>
  <c r="F35" i="16" s="1"/>
  <c r="E36" i="16"/>
  <c r="F36" i="16" s="1"/>
  <c r="G32" i="15"/>
  <c r="H32" i="15" s="1"/>
  <c r="G30" i="15"/>
  <c r="H30" i="15" s="1"/>
  <c r="E28" i="15"/>
  <c r="F28" i="15" s="1"/>
  <c r="E30" i="15"/>
  <c r="F30" i="15" s="1"/>
  <c r="E32" i="15"/>
  <c r="F32" i="15" s="1"/>
  <c r="G58" i="14"/>
  <c r="H58" i="14" s="1"/>
  <c r="G63" i="14"/>
  <c r="H63" i="14" s="1"/>
  <c r="G62" i="14"/>
  <c r="H62" i="14" s="1"/>
  <c r="G61" i="14"/>
  <c r="H61" i="14" s="1"/>
  <c r="G60" i="14"/>
  <c r="H60" i="14" s="1"/>
  <c r="G59" i="14"/>
  <c r="H59" i="14" s="1"/>
  <c r="E62" i="13"/>
  <c r="F62" i="13" s="1"/>
  <c r="G58" i="13"/>
  <c r="H58" i="13" s="1"/>
  <c r="G61" i="13"/>
  <c r="H61" i="13" s="1"/>
  <c r="G57" i="13"/>
  <c r="H57" i="13" s="1"/>
  <c r="G59" i="13"/>
  <c r="H59" i="13" s="1"/>
  <c r="G60" i="13"/>
  <c r="H60" i="13" s="1"/>
  <c r="E57" i="13"/>
  <c r="F57" i="13" s="1"/>
  <c r="E58" i="13"/>
  <c r="F58" i="13" s="1"/>
  <c r="E59" i="13"/>
  <c r="F59" i="13" s="1"/>
  <c r="E60" i="13"/>
  <c r="F60" i="13" s="1"/>
  <c r="E61" i="13"/>
  <c r="F61" i="13" s="1"/>
  <c r="E92" i="11"/>
  <c r="F92" i="11" s="1"/>
  <c r="G92" i="11"/>
  <c r="H92" i="11"/>
  <c r="G88" i="11"/>
  <c r="H88" i="11" s="1"/>
  <c r="G91" i="11"/>
  <c r="H91" i="11" s="1"/>
  <c r="G87" i="11"/>
  <c r="G89" i="11"/>
  <c r="H89" i="11" s="1"/>
  <c r="G90" i="11"/>
  <c r="H90" i="11" s="1"/>
  <c r="E88" i="11"/>
  <c r="F88" i="11" s="1"/>
  <c r="E91" i="11"/>
  <c r="F91" i="11" s="1"/>
  <c r="E87" i="11"/>
  <c r="F87" i="11" s="1"/>
  <c r="E89" i="11"/>
  <c r="F89" i="11" s="1"/>
  <c r="E90" i="11"/>
  <c r="F90" i="11" s="1"/>
  <c r="H87" i="11"/>
  <c r="E31" i="17" l="1"/>
  <c r="F31" i="17" s="1"/>
  <c r="E35" i="17"/>
  <c r="F35" i="17" s="1"/>
  <c r="E34" i="17"/>
  <c r="F34" i="17" s="1"/>
  <c r="E36" i="17"/>
  <c r="F36" i="17" s="1"/>
  <c r="E33" i="17"/>
  <c r="F33" i="17" s="1"/>
  <c r="E23" i="18"/>
  <c r="F23" i="18" s="1"/>
  <c r="E27" i="18"/>
  <c r="F27" i="18" s="1"/>
  <c r="E25" i="18"/>
  <c r="F25" i="18" s="1"/>
  <c r="F24" i="18"/>
  <c r="E26" i="18"/>
  <c r="F26" i="18" s="1"/>
  <c r="E28" i="18"/>
  <c r="F28" i="18" s="1"/>
  <c r="E31" i="15"/>
  <c r="F31" i="15" s="1"/>
  <c r="E29" i="15"/>
  <c r="F29" i="15" s="1"/>
  <c r="G31" i="15"/>
  <c r="H31" i="15" s="1"/>
  <c r="G28" i="15"/>
  <c r="H28" i="15" s="1"/>
  <c r="G29" i="15"/>
  <c r="H29" i="15" s="1"/>
  <c r="G33" i="16"/>
  <c r="H33" i="16" s="1"/>
  <c r="G35" i="16"/>
  <c r="H35" i="16" s="1"/>
</calcChain>
</file>

<file path=xl/sharedStrings.xml><?xml version="1.0" encoding="utf-8"?>
<sst xmlns="http://schemas.openxmlformats.org/spreadsheetml/2006/main" count="892" uniqueCount="533">
  <si>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</si>
  <si>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</si>
  <si>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</si>
  <si>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</si>
  <si>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</si>
  <si>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</si>
  <si>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</si>
  <si>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</si>
  <si>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</si>
  <si>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</si>
  <si>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</si>
  <si>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</si>
  <si>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</si>
  <si>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</si>
  <si>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</si>
  <si>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</si>
  <si>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</si>
  <si>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</si>
  <si>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</si>
  <si>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</si>
  <si>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</si>
  <si>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</si>
  <si>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</si>
  <si>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</si>
  <si>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</si>
  <si>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</si>
  <si>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Lớp:  18C2-KTD1    Sĩ số:  13  Khoa: Kinh tế</t>
  </si>
  <si>
    <t>Lớp:  18C2-CNL1    Sĩ số:  17  Khoa: Công nghệ Nhiệt - Lạnh</t>
  </si>
  <si>
    <t>Lớp:  18C2-CNM1    Sĩ số:  08  Khoa: Công nghệ May - Thời trang</t>
  </si>
  <si>
    <t>Không xếp loại</t>
  </si>
  <si>
    <t>Lớp:  18C2-ĐĐT1     Sĩ số:  72  Khoa: Công nghệ Điện - Điện tử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</si>
  <si>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</si>
  <si>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</si>
  <si>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</si>
  <si>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</si>
  <si>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</si>
  <si>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</si>
  <si>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</si>
  <si>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</si>
  <si>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</si>
  <si>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</si>
  <si>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</si>
  <si>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</si>
  <si>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</si>
  <si>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</si>
  <si>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</si>
  <si>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</si>
  <si>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</si>
  <si>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</si>
  <si>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</si>
  <si>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</si>
  <si>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</si>
  <si>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</si>
  <si>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</si>
  <si>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</si>
  <si>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</si>
  <si>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</si>
  <si>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</si>
  <si>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</si>
  <si>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</si>
  <si>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</si>
  <si>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</si>
  <si>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</si>
  <si>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</si>
  <si>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</si>
  <si>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</si>
  <si>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</si>
  <si>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</si>
  <si>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</si>
  <si>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</si>
  <si>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</si>
  <si>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</si>
  <si>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</si>
  <si>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</si>
  <si>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</si>
  <si>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</si>
  <si>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</si>
  <si>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</si>
  <si>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</si>
  <si>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</si>
  <si>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</si>
  <si>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</si>
  <si>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</si>
  <si>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</si>
  <si>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</si>
  <si>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</si>
  <si>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</si>
  <si>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</si>
  <si>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</si>
  <si>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</si>
  <si>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</si>
  <si>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</si>
  <si>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</si>
  <si>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</si>
  <si>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</si>
  <si>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</si>
  <si>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</si>
  <si>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</si>
  <si>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</si>
  <si>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</si>
  <si>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</si>
  <si>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</si>
  <si>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</si>
  <si>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</si>
  <si>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</si>
  <si>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</si>
  <si>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</si>
  <si>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</si>
  <si>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</si>
  <si>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</si>
  <si>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</si>
  <si>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</si>
  <si>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</si>
  <si>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</si>
  <si>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</si>
  <si>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</si>
  <si>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</si>
  <si>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</si>
  <si>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</si>
  <si>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</si>
  <si>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</si>
  <si>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</si>
  <si>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</si>
  <si>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</si>
  <si>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</si>
  <si>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</si>
  <si>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</si>
  <si>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</si>
  <si>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</si>
  <si>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</si>
  <si>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</si>
  <si>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</si>
  <si>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</si>
  <si>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</si>
  <si>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</si>
  <si>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</si>
  <si>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</si>
  <si>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</si>
  <si>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</si>
  <si>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</si>
  <si>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</si>
  <si>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</si>
  <si>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</si>
  <si>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</si>
  <si>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</si>
  <si>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</si>
  <si>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</si>
  <si>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</si>
  <si>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</si>
  <si>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</si>
  <si>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</si>
  <si>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</si>
  <si>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</si>
  <si>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</si>
  <si>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</si>
  <si>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</si>
  <si>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</si>
  <si>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</si>
  <si>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</si>
  <si>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</si>
  <si>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</si>
  <si>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</si>
  <si>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</si>
  <si>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</si>
  <si>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</si>
  <si>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</si>
  <si>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</si>
  <si>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</si>
  <si>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</si>
  <si>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</si>
  <si>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</si>
  <si>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</si>
  <si>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</si>
  <si>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</si>
  <si>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</si>
  <si>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</si>
  <si>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</si>
  <si>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</si>
  <si>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</si>
  <si>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</si>
  <si>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</si>
  <si>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</si>
  <si>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</si>
  <si>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</si>
  <si>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</si>
  <si>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</si>
  <si>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18005712</t>
  </si>
  <si>
    <t>Thi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</si>
  <si>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</si>
  <si>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</si>
  <si>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</si>
  <si>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</si>
  <si>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</si>
  <si>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</si>
  <si>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</si>
  <si>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</si>
  <si>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</si>
  <si>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</si>
  <si>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</si>
  <si>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</si>
  <si>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</si>
  <si>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</si>
  <si>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</si>
  <si>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</si>
  <si>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</si>
  <si>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</si>
  <si>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</si>
  <si>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</si>
  <si>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</si>
  <si>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</si>
  <si>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</si>
  <si>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</si>
  <si>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</si>
  <si>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18005424</t>
  </si>
  <si>
    <t>Nguyễn Viết Hoàng</t>
  </si>
  <si>
    <t>Anh</t>
  </si>
  <si>
    <t>18005580</t>
  </si>
  <si>
    <t>Trần Hải</t>
  </si>
  <si>
    <t>18005483</t>
  </si>
  <si>
    <t>Lê Khắc</t>
  </si>
  <si>
    <t>18005278</t>
  </si>
  <si>
    <t>Hoàng Xuân</t>
  </si>
  <si>
    <t>18005548</t>
  </si>
  <si>
    <t>Phạm Vũ Hồng</t>
  </si>
  <si>
    <t>Hào</t>
  </si>
  <si>
    <t>18005582</t>
  </si>
  <si>
    <t>Trần Đình Tuấn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</si>
  <si>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</si>
  <si>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</si>
  <si>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</si>
  <si>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</si>
  <si>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</si>
  <si>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</si>
  <si>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</si>
  <si>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</si>
  <si>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</si>
  <si>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</si>
  <si>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</si>
  <si>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</si>
  <si>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</si>
  <si>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</si>
  <si>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</si>
  <si>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</si>
  <si>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</si>
  <si>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18005557</t>
  </si>
  <si>
    <t>Trần Anh</t>
  </si>
  <si>
    <t>Kịn</t>
  </si>
  <si>
    <t>18005686</t>
  </si>
  <si>
    <t>Võ Bá</t>
  </si>
  <si>
    <t>Kính</t>
  </si>
  <si>
    <t>18005493</t>
  </si>
  <si>
    <t>Lam</t>
  </si>
  <si>
    <t>18005450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</si>
  <si>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</si>
  <si>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</si>
  <si>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</si>
  <si>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</si>
  <si>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</si>
  <si>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</si>
  <si>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</si>
  <si>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</si>
  <si>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</si>
  <si>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</si>
  <si>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18005386</t>
  </si>
  <si>
    <t>Nguyễn Vũ Nhật</t>
  </si>
  <si>
    <t>18005451</t>
  </si>
  <si>
    <t>Phan Hồng</t>
  </si>
  <si>
    <t>18005379</t>
  </si>
  <si>
    <t>Thi Đức</t>
  </si>
  <si>
    <t>18005335</t>
  </si>
  <si>
    <t>Lưu Vũ Anh</t>
  </si>
  <si>
    <t>Quốc</t>
  </si>
  <si>
    <t>18005572</t>
  </si>
  <si>
    <t>Nguyễn Trí</t>
  </si>
  <si>
    <t>Quyên</t>
  </si>
  <si>
    <t>Sang</t>
  </si>
  <si>
    <t>18005747</t>
  </si>
  <si>
    <t>18005399</t>
  </si>
  <si>
    <t>Phạm Tuấn</t>
  </si>
  <si>
    <t>18005762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</si>
  <si>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</si>
  <si>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</si>
  <si>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</si>
  <si>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</si>
  <si>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</si>
  <si>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</si>
  <si>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</si>
  <si>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</si>
  <si>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</si>
  <si>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</si>
  <si>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</si>
  <si>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</si>
  <si>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</si>
  <si>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18005585</t>
  </si>
  <si>
    <t>Tiền</t>
  </si>
  <si>
    <t>18005738</t>
  </si>
  <si>
    <t>Lê Nguyễn Công</t>
  </si>
  <si>
    <t>Toàn</t>
  </si>
  <si>
    <t>18005467</t>
  </si>
  <si>
    <t>Trí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</si>
  <si>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</si>
  <si>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</si>
  <si>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</si>
  <si>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</si>
  <si>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</si>
  <si>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</si>
  <si>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</si>
  <si>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18005773</t>
  </si>
  <si>
    <t>Lê Cảnh Quang</t>
  </si>
  <si>
    <t>18005380</t>
  </si>
  <si>
    <t>Ân</t>
  </si>
  <si>
    <t>18005463</t>
  </si>
  <si>
    <t>Dương Hoàng</t>
  </si>
  <si>
    <t>Châu</t>
  </si>
  <si>
    <t>18005457</t>
  </si>
  <si>
    <t>Công</t>
  </si>
  <si>
    <t>18005524</t>
  </si>
  <si>
    <t>Nguyễn Đăng</t>
  </si>
  <si>
    <t>18005460</t>
  </si>
  <si>
    <t>Trương Minh</t>
  </si>
  <si>
    <t>18005508</t>
  </si>
  <si>
    <t>Bùi Hoàng</t>
  </si>
  <si>
    <t>18005668</t>
  </si>
  <si>
    <t>Mai Hoàng</t>
  </si>
  <si>
    <t>18005675</t>
  </si>
  <si>
    <t>Lê Thanh</t>
  </si>
  <si>
    <t>18005369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</si>
  <si>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</si>
  <si>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</si>
  <si>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</si>
  <si>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</si>
  <si>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</si>
  <si>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</si>
  <si>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</si>
  <si>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</si>
  <si>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</si>
  <si>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</si>
  <si>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</si>
  <si>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</si>
  <si>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</si>
  <si>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</si>
  <si>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</si>
  <si>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</si>
  <si>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</si>
  <si>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18005387</t>
  </si>
  <si>
    <t>Nguyễn Duy</t>
  </si>
  <si>
    <t>Liêm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</si>
  <si>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</si>
  <si>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</si>
  <si>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</si>
  <si>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</si>
  <si>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</si>
  <si>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</si>
  <si>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</si>
  <si>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Lê Thành</t>
  </si>
  <si>
    <t>18005486</t>
  </si>
  <si>
    <t>Nguyển Thái Hoàng</t>
  </si>
  <si>
    <t>18005290</t>
  </si>
  <si>
    <t>18005363</t>
  </si>
  <si>
    <t>Phạm Quang</t>
  </si>
  <si>
    <t>18005563</t>
  </si>
  <si>
    <t>Trần Gia</t>
  </si>
  <si>
    <t>Ngọc</t>
  </si>
  <si>
    <t>18005475</t>
  </si>
  <si>
    <t>18005685</t>
  </si>
  <si>
    <t>Phạm Nhật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</si>
  <si>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</si>
  <si>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</si>
  <si>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</si>
  <si>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</si>
  <si>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</si>
  <si>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</si>
  <si>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</si>
  <si>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18005540</t>
  </si>
  <si>
    <t>Lê Đăng</t>
  </si>
  <si>
    <t>18005367</t>
  </si>
  <si>
    <t>Nguyễn Hoàng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</si>
  <si>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</si>
  <si>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</si>
  <si>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</si>
  <si>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</si>
  <si>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</si>
  <si>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</si>
  <si>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</si>
  <si>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</si>
  <si>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</si>
  <si>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</si>
  <si>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</si>
  <si>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</si>
  <si>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</si>
  <si>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</si>
  <si>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</si>
  <si>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</si>
  <si>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</si>
  <si>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</si>
  <si>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18005562</t>
  </si>
  <si>
    <t>Nguyễn Khánh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</si>
  <si>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</si>
  <si>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</si>
  <si>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</si>
  <si>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</si>
  <si>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</si>
  <si>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</si>
  <si>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</si>
  <si>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18005395</t>
  </si>
  <si>
    <t>Hà Gia</t>
  </si>
  <si>
    <t>18005448</t>
  </si>
  <si>
    <t>Lê Quốc</t>
  </si>
  <si>
    <t>18005725</t>
  </si>
  <si>
    <t>Đoàn Thanh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</si>
  <si>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</si>
  <si>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</si>
  <si>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</si>
  <si>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</si>
  <si>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</si>
  <si>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</si>
  <si>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</si>
  <si>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</si>
  <si>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</si>
  <si>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</si>
  <si>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</si>
  <si>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</si>
  <si>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</si>
  <si>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</si>
  <si>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</si>
  <si>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</si>
  <si>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</si>
  <si>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</si>
  <si>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</si>
  <si>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</si>
  <si>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</si>
  <si>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</si>
  <si>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</si>
  <si>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</si>
  <si>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</si>
  <si>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</si>
  <si>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</si>
  <si>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</si>
  <si>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</si>
  <si>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</si>
  <si>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</si>
  <si>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</si>
  <si>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</si>
  <si>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18C2-CNÔ1    Sĩ số:  42  Khoa: Công nghệ Động lực</t>
  </si>
  <si>
    <t>Lớp:  18C2-QTM1    Sĩ số:  43  Khoa: Công nghệ Thông tin</t>
  </si>
  <si>
    <t>18005531</t>
  </si>
  <si>
    <t>Đỗ Huỳnh Thiên</t>
  </si>
  <si>
    <t>Bảo</t>
  </si>
  <si>
    <t>18005546</t>
  </si>
  <si>
    <t>18005552</t>
  </si>
  <si>
    <t>Trần Thị Mỹ</t>
  </si>
  <si>
    <t>Duyên</t>
  </si>
  <si>
    <t>18005569</t>
  </si>
  <si>
    <t>Kim</t>
  </si>
  <si>
    <t>18005702</t>
  </si>
  <si>
    <t>Trần Nguyễn Minh</t>
  </si>
  <si>
    <t>18005532</t>
  </si>
  <si>
    <t>Nguyễn Đặng Hoài</t>
  </si>
  <si>
    <t>Nhật</t>
  </si>
  <si>
    <t>18005535</t>
  </si>
  <si>
    <t>Nguyễn Thị Quỳnh</t>
  </si>
  <si>
    <t>Như</t>
  </si>
  <si>
    <t>18005565</t>
  </si>
  <si>
    <t>Vũ Kim</t>
  </si>
  <si>
    <t>Phụng</t>
  </si>
  <si>
    <t>18005667</t>
  </si>
  <si>
    <t>Nguyễn Thị Minh</t>
  </si>
  <si>
    <t>18005555</t>
  </si>
  <si>
    <t>Nguyễn Bùi Bích</t>
  </si>
  <si>
    <t>Phượng</t>
  </si>
  <si>
    <t>18005509</t>
  </si>
  <si>
    <t>Huỳnh Phương Anh</t>
  </si>
  <si>
    <t>Thư</t>
  </si>
  <si>
    <t>18005534</t>
  </si>
  <si>
    <t>Đỗ Duy Phương</t>
  </si>
  <si>
    <t>Uyên</t>
  </si>
  <si>
    <t>18005551</t>
  </si>
  <si>
    <t>Nguyễn Ngọc Thanh</t>
  </si>
  <si>
    <t>Xuân</t>
  </si>
  <si>
    <t>Lớp:  18C2-CCK1    Sĩ số:  16  Khoa: Công nghệ Cơ khí</t>
  </si>
  <si>
    <t>18005810</t>
  </si>
  <si>
    <t>Võ Văn</t>
  </si>
  <si>
    <t>Định</t>
  </si>
  <si>
    <t>18005545</t>
  </si>
  <si>
    <t>Huỳnh Nguyễn Hoàng</t>
  </si>
  <si>
    <t>18005799</t>
  </si>
  <si>
    <t>Nguyễn Quang</t>
  </si>
  <si>
    <t>18005669</t>
  </si>
  <si>
    <t>Nguyễn Công</t>
  </si>
  <si>
    <t>18005728</t>
  </si>
  <si>
    <t>Vương Nhân</t>
  </si>
  <si>
    <t>18005809</t>
  </si>
  <si>
    <t>Hồ Tấn</t>
  </si>
  <si>
    <t>Lộc</t>
  </si>
  <si>
    <t>18005800</t>
  </si>
  <si>
    <t>Võ Kim</t>
  </si>
  <si>
    <t>18005808</t>
  </si>
  <si>
    <t>Trần Quốc</t>
  </si>
  <si>
    <t>18005564</t>
  </si>
  <si>
    <t>Hà Triệu Ái</t>
  </si>
  <si>
    <t>18005794</t>
  </si>
  <si>
    <t>18005758</t>
  </si>
  <si>
    <t>Nguyễn Hoài</t>
  </si>
  <si>
    <t>18005806</t>
  </si>
  <si>
    <t>Phú</t>
  </si>
  <si>
    <t>18005803</t>
  </si>
  <si>
    <t>Phan Xuân</t>
  </si>
  <si>
    <t>18005797</t>
  </si>
  <si>
    <t>18005750</t>
  </si>
  <si>
    <t>Mạch Quốc</t>
  </si>
  <si>
    <t>Thắng</t>
  </si>
  <si>
    <t>18005743</t>
  </si>
  <si>
    <t>Tình</t>
  </si>
  <si>
    <t>18005541</t>
  </si>
  <si>
    <t>Trần Thị Minh</t>
  </si>
  <si>
    <t>18005727</t>
  </si>
  <si>
    <t>18005751</t>
  </si>
  <si>
    <t>Nguyễn Thị Mỹ</t>
  </si>
  <si>
    <t>18005575</t>
  </si>
  <si>
    <t>Phan Nguyễn Minh</t>
  </si>
  <si>
    <t>Lý</t>
  </si>
  <si>
    <t>18005785</t>
  </si>
  <si>
    <t>Trương Thị Hoa</t>
  </si>
  <si>
    <t>Mộng</t>
  </si>
  <si>
    <t>18005801</t>
  </si>
  <si>
    <t>Nguyễn Thị Hương</t>
  </si>
  <si>
    <t>Nhã</t>
  </si>
  <si>
    <t>18005753</t>
  </si>
  <si>
    <t>Nguyễn Thị Tuyết</t>
  </si>
  <si>
    <t>Nhi</t>
  </si>
  <si>
    <t>18005576</t>
  </si>
  <si>
    <t>Dương Thị Cẩm</t>
  </si>
  <si>
    <t>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</si>
</sst>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5" fillId="0" borderId="11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center" vertical="center"/>
    </xf>
    <xf numFmtId="2" fontId="18" fillId="0" borderId="20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12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3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8"/>
  <sheetViews>
    <sheetView view="pageBreakPreview" zoomScaleNormal="100" workbookViewId="0">
      <selection activeCell="C12" sqref="C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8" t="s">
        <v>21</v>
      </c>
      <c r="B2" s="48"/>
      <c r="C2" s="48"/>
      <c r="D2" s="48"/>
      <c r="E2" s="49" t="s">
        <v>1</v>
      </c>
      <c r="F2" s="49"/>
      <c r="G2" s="49"/>
      <c r="H2" s="49"/>
      <c r="I2" s="4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5" t="s">
        <v>23</v>
      </c>
      <c r="B3" s="45"/>
      <c r="C3" s="45"/>
      <c r="D3" s="45"/>
      <c r="E3" s="50" t="s">
        <v>2</v>
      </c>
      <c r="F3" s="50"/>
      <c r="G3" s="50"/>
      <c r="H3" s="50"/>
      <c r="I3" s="5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7" t="s">
        <v>442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51" t="s">
        <v>30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15.95" customHeight="1" x14ac:dyDescent="0.2">
      <c r="A12" s="14">
        <v>1</v>
      </c>
      <c r="B12" s="28" t="s">
        <v>31</v>
      </c>
      <c r="C12" s="41" t="s">
        <v>32</v>
      </c>
      <c r="D12" s="42" t="s">
        <v>33</v>
      </c>
      <c r="E12" s="14"/>
      <c r="F12" s="30" t="str">
        <f>IF(AND(E12&gt;=90),"XS",IF(AND(E12&gt;=80),"Tốt",IF(AND(E12&gt;=70),"Khá",IF(AND(E12&gt;=60),"TBK",IF(AND(E12&gt;=50),"TB",IF(AND(E12&gt;=30),"Yếu",IF(AND(E12&gt;=0),"Kém"," ")))))))</f>
        <v>Kém</v>
      </c>
      <c r="G12" s="14"/>
      <c r="H12" s="30" t="str">
        <f>IF(AND(G12&gt;=90),"XS",IF(AND(G12&gt;=80),"Tốt",IF(AND(G12&gt;=70),"Khá",IF(AND(G12&gt;=60),"TBK",IF(AND(G12&gt;=50),"TB",IF(AND(G12&gt;=30),"Yếu",IF(AND(G12&gt;=0),"Kém"," ")))))))</f>
        <v>Kém</v>
      </c>
      <c r="I12" s="29"/>
    </row>
    <row r="13" spans="1:20" s="12" customFormat="1" ht="15.95" customHeight="1" x14ac:dyDescent="0.2">
      <c r="A13" s="14">
        <v>2</v>
      </c>
      <c r="B13" s="28" t="s">
        <v>34</v>
      </c>
      <c r="C13" s="43" t="s">
        <v>35</v>
      </c>
      <c r="D13" s="44" t="s">
        <v>36</v>
      </c>
      <c r="E13" s="14"/>
      <c r="F13" s="30" t="str">
        <f t="shared" ref="F13:F19" si="0">IF(AND(E13&gt;=90),"XS",IF(AND(E13&gt;=80),"Tốt",IF(AND(E13&gt;=70),"Khá",IF(AND(E13&gt;=60),"TBK",IF(AND(E13&gt;=50),"TB",IF(AND(E13&gt;=30),"Yếu",IF(AND(E13&gt;=0),"Kém"," ")))))))</f>
        <v>Kém</v>
      </c>
      <c r="G13" s="14"/>
      <c r="H13" s="30" t="str">
        <f t="shared" ref="H13:H19" si="1">IF(AND(G13&gt;=90),"XS",IF(AND(G13&gt;=80),"Tốt",IF(AND(G13&gt;=70),"Khá",IF(AND(G13&gt;=60),"TBK",IF(AND(G13&gt;=50),"TB",IF(AND(G13&gt;=30),"Yếu",IF(AND(G13&gt;=0),"Kém"," ")))))))</f>
        <v>Kém</v>
      </c>
      <c r="I13" s="29"/>
    </row>
    <row r="14" spans="1:20" s="12" customFormat="1" ht="15.95" customHeight="1" x14ac:dyDescent="0.2">
      <c r="A14" s="14">
        <v>3</v>
      </c>
      <c r="B14" s="28" t="s">
        <v>37</v>
      </c>
      <c r="C14" s="43" t="s">
        <v>38</v>
      </c>
      <c r="D14" s="44" t="s">
        <v>39</v>
      </c>
      <c r="E14" s="14"/>
      <c r="F14" s="30" t="str">
        <f t="shared" si="0"/>
        <v>Kém</v>
      </c>
      <c r="G14" s="14"/>
      <c r="H14" s="30" t="str">
        <f t="shared" si="1"/>
        <v>Kém</v>
      </c>
      <c r="I14" s="29"/>
    </row>
    <row r="15" spans="1:20" s="12" customFormat="1" ht="15.95" customHeight="1" x14ac:dyDescent="0.2">
      <c r="A15" s="14">
        <v>4</v>
      </c>
      <c r="B15" s="28" t="s">
        <v>40</v>
      </c>
      <c r="C15" s="43" t="s">
        <v>41</v>
      </c>
      <c r="D15" s="44" t="s">
        <v>42</v>
      </c>
      <c r="E15" s="14"/>
      <c r="F15" s="30" t="str">
        <f t="shared" si="0"/>
        <v>Kém</v>
      </c>
      <c r="G15" s="14"/>
      <c r="H15" s="30" t="str">
        <f t="shared" si="1"/>
        <v>Kém</v>
      </c>
      <c r="I15" s="15"/>
    </row>
    <row r="16" spans="1:20" s="12" customFormat="1" ht="15.95" customHeight="1" x14ac:dyDescent="0.2">
      <c r="A16" s="14">
        <v>5</v>
      </c>
      <c r="B16" s="28" t="s">
        <v>43</v>
      </c>
      <c r="C16" s="43" t="s">
        <v>44</v>
      </c>
      <c r="D16" s="44" t="s">
        <v>45</v>
      </c>
      <c r="E16" s="14"/>
      <c r="F16" s="30" t="str">
        <f t="shared" si="0"/>
        <v>Kém</v>
      </c>
      <c r="G16" s="14"/>
      <c r="H16" s="30" t="str">
        <f t="shared" si="1"/>
        <v>Kém</v>
      </c>
      <c r="I16" s="15"/>
    </row>
    <row r="17" spans="1:9" s="12" customFormat="1" ht="15.95" customHeight="1" x14ac:dyDescent="0.2">
      <c r="A17" s="14">
        <v>6</v>
      </c>
      <c r="B17" s="28" t="s">
        <v>46</v>
      </c>
      <c r="C17" s="43" t="s">
        <v>47</v>
      </c>
      <c r="D17" s="44" t="s">
        <v>48</v>
      </c>
      <c r="E17" s="14"/>
      <c r="F17" s="30" t="str">
        <f t="shared" si="0"/>
        <v>Kém</v>
      </c>
      <c r="G17" s="14"/>
      <c r="H17" s="30" t="str">
        <f t="shared" si="1"/>
        <v>Kém</v>
      </c>
      <c r="I17" s="15"/>
    </row>
    <row r="18" spans="1:9" s="12" customFormat="1" ht="15.95" customHeight="1" x14ac:dyDescent="0.2">
      <c r="A18" s="14">
        <v>7</v>
      </c>
      <c r="B18" s="28" t="s">
        <v>49</v>
      </c>
      <c r="C18" s="43" t="s">
        <v>50</v>
      </c>
      <c r="D18" s="44" t="s">
        <v>48</v>
      </c>
      <c r="E18" s="14"/>
      <c r="F18" s="30" t="str">
        <f t="shared" si="0"/>
        <v>Kém</v>
      </c>
      <c r="G18" s="14"/>
      <c r="H18" s="30" t="str">
        <f t="shared" si="1"/>
        <v>Kém</v>
      </c>
      <c r="I18" s="15"/>
    </row>
    <row r="19" spans="1:9" s="12" customFormat="1" ht="15.95" customHeight="1" x14ac:dyDescent="0.2">
      <c r="A19" s="14">
        <v>8</v>
      </c>
      <c r="B19" s="28" t="s">
        <v>51</v>
      </c>
      <c r="C19" s="43" t="s">
        <v>52</v>
      </c>
      <c r="D19" s="44" t="s">
        <v>53</v>
      </c>
      <c r="E19" s="14"/>
      <c r="F19" s="30" t="str">
        <f t="shared" si="0"/>
        <v>Kém</v>
      </c>
      <c r="G19" s="14"/>
      <c r="H19" s="30" t="str">
        <f t="shared" si="1"/>
        <v>Kém</v>
      </c>
      <c r="I19" s="15"/>
    </row>
    <row r="20" spans="1:9" s="12" customFormat="1" ht="15.95" customHeight="1" x14ac:dyDescent="0.2">
      <c r="A20" s="14">
        <v>9</v>
      </c>
      <c r="B20" s="28" t="s">
        <v>54</v>
      </c>
      <c r="C20" s="43" t="s">
        <v>55</v>
      </c>
      <c r="D20" s="44" t="s">
        <v>56</v>
      </c>
      <c r="E20" s="14"/>
      <c r="F20" s="30" t="str">
        <f>IF(AND(E20&gt;=90),"XS",IF(AND(E20&gt;=80),"Tốt",IF(AND(E20&gt;=70),"Khá",IF(AND(E20&gt;=60),"TBK",IF(AND(E20&gt;=50),"TB",IF(AND(E20&gt;=30),"Yếu",IF(AND(E20&gt;=0),"Kém"," ")))))))</f>
        <v>Kém</v>
      </c>
      <c r="G20" s="14"/>
      <c r="H20" s="30" t="str">
        <f>IF(AND(G20&gt;=90),"XS",IF(AND(G20&gt;=80),"Tốt",IF(AND(G20&gt;=70),"Khá",IF(AND(G20&gt;=60),"TBK",IF(AND(G20&gt;=50),"TB",IF(AND(G20&gt;=30),"Yếu",IF(AND(G20&gt;=0),"Kém"," ")))))))</f>
        <v>Kém</v>
      </c>
      <c r="I20" s="29"/>
    </row>
    <row r="21" spans="1:9" s="12" customFormat="1" ht="15.95" customHeight="1" x14ac:dyDescent="0.2">
      <c r="A21" s="14">
        <v>10</v>
      </c>
      <c r="B21" s="28" t="s">
        <v>57</v>
      </c>
      <c r="C21" s="43" t="s">
        <v>58</v>
      </c>
      <c r="D21" s="44" t="s">
        <v>59</v>
      </c>
      <c r="E21" s="14"/>
      <c r="F21" s="30" t="str">
        <f t="shared" ref="F21:F39" si="2">IF(AND(E21&gt;=90),"XS",IF(AND(E21&gt;=80),"Tốt",IF(AND(E21&gt;=70),"Khá",IF(AND(E21&gt;=60),"TBK",IF(AND(E21&gt;=50),"TB",IF(AND(E21&gt;=30),"Yếu",IF(AND(E21&gt;=0),"Kém"," ")))))))</f>
        <v>Kém</v>
      </c>
      <c r="G21" s="14"/>
      <c r="H21" s="30" t="str">
        <f t="shared" ref="H21:H39" si="3">IF(AND(G21&gt;=90),"XS",IF(AND(G21&gt;=80),"Tốt",IF(AND(G21&gt;=70),"Khá",IF(AND(G21&gt;=60),"TBK",IF(AND(G21&gt;=50),"TB",IF(AND(G21&gt;=30),"Yếu",IF(AND(G21&gt;=0),"Kém"," ")))))))</f>
        <v>Kém</v>
      </c>
      <c r="I21" s="29"/>
    </row>
    <row r="22" spans="1:9" s="12" customFormat="1" ht="15.95" customHeight="1" x14ac:dyDescent="0.2">
      <c r="A22" s="14">
        <v>11</v>
      </c>
      <c r="B22" s="28" t="s">
        <v>60</v>
      </c>
      <c r="C22" s="43" t="s">
        <v>61</v>
      </c>
      <c r="D22" s="44" t="s">
        <v>62</v>
      </c>
      <c r="E22" s="14"/>
      <c r="F22" s="30" t="str">
        <f t="shared" si="2"/>
        <v>Kém</v>
      </c>
      <c r="G22" s="14"/>
      <c r="H22" s="30" t="str">
        <f t="shared" si="3"/>
        <v>Kém</v>
      </c>
      <c r="I22" s="29"/>
    </row>
    <row r="23" spans="1:9" s="12" customFormat="1" ht="15.95" customHeight="1" x14ac:dyDescent="0.2">
      <c r="A23" s="14">
        <v>12</v>
      </c>
      <c r="B23" s="28" t="s">
        <v>63</v>
      </c>
      <c r="C23" s="43" t="s">
        <v>64</v>
      </c>
      <c r="D23" s="44" t="s">
        <v>62</v>
      </c>
      <c r="E23" s="14"/>
      <c r="F23" s="30" t="str">
        <f t="shared" si="2"/>
        <v>Kém</v>
      </c>
      <c r="G23" s="14"/>
      <c r="H23" s="30" t="str">
        <f t="shared" si="3"/>
        <v>Kém</v>
      </c>
      <c r="I23" s="15"/>
    </row>
    <row r="24" spans="1:9" s="12" customFormat="1" ht="15.95" customHeight="1" x14ac:dyDescent="0.2">
      <c r="A24" s="14">
        <v>13</v>
      </c>
      <c r="B24" s="28" t="s">
        <v>65</v>
      </c>
      <c r="C24" s="43" t="s">
        <v>66</v>
      </c>
      <c r="D24" s="44" t="s">
        <v>62</v>
      </c>
      <c r="E24" s="14"/>
      <c r="F24" s="30" t="str">
        <f t="shared" si="2"/>
        <v>Kém</v>
      </c>
      <c r="G24" s="14"/>
      <c r="H24" s="30" t="str">
        <f t="shared" si="3"/>
        <v>Kém</v>
      </c>
      <c r="I24" s="15"/>
    </row>
    <row r="25" spans="1:9" s="12" customFormat="1" ht="15.95" customHeight="1" x14ac:dyDescent="0.2">
      <c r="A25" s="14">
        <v>14</v>
      </c>
      <c r="B25" s="28" t="s">
        <v>67</v>
      </c>
      <c r="C25" s="43" t="s">
        <v>68</v>
      </c>
      <c r="D25" s="44" t="s">
        <v>69</v>
      </c>
      <c r="E25" s="14"/>
      <c r="F25" s="30" t="str">
        <f t="shared" si="2"/>
        <v>Kém</v>
      </c>
      <c r="G25" s="14"/>
      <c r="H25" s="30" t="str">
        <f t="shared" si="3"/>
        <v>Kém</v>
      </c>
      <c r="I25" s="15"/>
    </row>
    <row r="26" spans="1:9" s="12" customFormat="1" ht="15.95" customHeight="1" x14ac:dyDescent="0.2">
      <c r="A26" s="14">
        <v>15</v>
      </c>
      <c r="B26" s="28" t="s">
        <v>70</v>
      </c>
      <c r="C26" s="43" t="s">
        <v>71</v>
      </c>
      <c r="D26" s="44" t="s">
        <v>69</v>
      </c>
      <c r="E26" s="14"/>
      <c r="F26" s="30" t="str">
        <f t="shared" si="2"/>
        <v>Kém</v>
      </c>
      <c r="G26" s="14"/>
      <c r="H26" s="30" t="str">
        <f t="shared" si="3"/>
        <v>Kém</v>
      </c>
      <c r="I26" s="15"/>
    </row>
    <row r="27" spans="1:9" s="12" customFormat="1" ht="15.95" customHeight="1" x14ac:dyDescent="0.2">
      <c r="A27" s="14">
        <v>16</v>
      </c>
      <c r="B27" s="28" t="s">
        <v>72</v>
      </c>
      <c r="C27" s="43" t="s">
        <v>73</v>
      </c>
      <c r="D27" s="44" t="s">
        <v>69</v>
      </c>
      <c r="E27" s="14"/>
      <c r="F27" s="30" t="str">
        <f t="shared" si="2"/>
        <v>Kém</v>
      </c>
      <c r="G27" s="14"/>
      <c r="H27" s="30" t="str">
        <f t="shared" si="3"/>
        <v>Kém</v>
      </c>
      <c r="I27" s="15"/>
    </row>
    <row r="28" spans="1:9" s="12" customFormat="1" ht="15.95" customHeight="1" x14ac:dyDescent="0.2">
      <c r="A28" s="14">
        <v>17</v>
      </c>
      <c r="B28" s="28" t="s">
        <v>74</v>
      </c>
      <c r="C28" s="43" t="s">
        <v>75</v>
      </c>
      <c r="D28" s="44" t="s">
        <v>76</v>
      </c>
      <c r="E28" s="14"/>
      <c r="F28" s="30" t="str">
        <f t="shared" si="2"/>
        <v>Kém</v>
      </c>
      <c r="G28" s="14"/>
      <c r="H28" s="30" t="str">
        <f t="shared" si="3"/>
        <v>Kém</v>
      </c>
      <c r="I28" s="15"/>
    </row>
    <row r="29" spans="1:9" s="12" customFormat="1" ht="15.95" customHeight="1" x14ac:dyDescent="0.2">
      <c r="A29" s="14">
        <v>18</v>
      </c>
      <c r="B29" s="28" t="s">
        <v>77</v>
      </c>
      <c r="C29" s="43" t="s">
        <v>78</v>
      </c>
      <c r="D29" s="44" t="s">
        <v>79</v>
      </c>
      <c r="E29" s="14"/>
      <c r="F29" s="30" t="str">
        <f t="shared" si="2"/>
        <v>Kém</v>
      </c>
      <c r="G29" s="14"/>
      <c r="H29" s="30" t="str">
        <f t="shared" si="3"/>
        <v>Kém</v>
      </c>
      <c r="I29" s="15"/>
    </row>
    <row r="30" spans="1:9" s="12" customFormat="1" ht="15.95" customHeight="1" x14ac:dyDescent="0.2">
      <c r="A30" s="14">
        <v>19</v>
      </c>
      <c r="B30" s="28" t="s">
        <v>80</v>
      </c>
      <c r="C30" s="43" t="s">
        <v>81</v>
      </c>
      <c r="D30" s="44" t="s">
        <v>79</v>
      </c>
      <c r="E30" s="14"/>
      <c r="F30" s="30" t="str">
        <f t="shared" si="2"/>
        <v>Kém</v>
      </c>
      <c r="G30" s="14"/>
      <c r="H30" s="30" t="str">
        <f t="shared" si="3"/>
        <v>Kém</v>
      </c>
      <c r="I30" s="15"/>
    </row>
    <row r="31" spans="1:9" s="12" customFormat="1" ht="15.95" customHeight="1" x14ac:dyDescent="0.2">
      <c r="A31" s="14">
        <v>20</v>
      </c>
      <c r="B31" s="28" t="s">
        <v>82</v>
      </c>
      <c r="C31" s="43" t="s">
        <v>81</v>
      </c>
      <c r="D31" s="44" t="s">
        <v>83</v>
      </c>
      <c r="E31" s="14"/>
      <c r="F31" s="30" t="str">
        <f t="shared" si="2"/>
        <v>Kém</v>
      </c>
      <c r="G31" s="14"/>
      <c r="H31" s="30" t="str">
        <f t="shared" si="3"/>
        <v>Kém</v>
      </c>
      <c r="I31" s="29"/>
    </row>
    <row r="32" spans="1:9" s="12" customFormat="1" ht="15.95" customHeight="1" x14ac:dyDescent="0.2">
      <c r="A32" s="14">
        <v>21</v>
      </c>
      <c r="B32" s="28" t="s">
        <v>84</v>
      </c>
      <c r="C32" s="43" t="s">
        <v>85</v>
      </c>
      <c r="D32" s="44" t="s">
        <v>86</v>
      </c>
      <c r="E32" s="14"/>
      <c r="F32" s="30" t="str">
        <f t="shared" si="2"/>
        <v>Kém</v>
      </c>
      <c r="G32" s="14"/>
      <c r="H32" s="30" t="str">
        <f t="shared" si="3"/>
        <v>Kém</v>
      </c>
      <c r="I32" s="15"/>
    </row>
    <row r="33" spans="1:9" s="12" customFormat="1" ht="15.95" customHeight="1" x14ac:dyDescent="0.2">
      <c r="A33" s="14">
        <v>22</v>
      </c>
      <c r="B33" s="28" t="s">
        <v>87</v>
      </c>
      <c r="C33" s="43" t="s">
        <v>88</v>
      </c>
      <c r="D33" s="44" t="s">
        <v>89</v>
      </c>
      <c r="E33" s="14"/>
      <c r="F33" s="30" t="str">
        <f t="shared" si="2"/>
        <v>Kém</v>
      </c>
      <c r="G33" s="14"/>
      <c r="H33" s="30" t="str">
        <f t="shared" si="3"/>
        <v>Kém</v>
      </c>
      <c r="I33" s="15"/>
    </row>
    <row r="34" spans="1:9" s="12" customFormat="1" ht="15.95" customHeight="1" x14ac:dyDescent="0.2">
      <c r="A34" s="14">
        <v>23</v>
      </c>
      <c r="B34" s="28" t="s">
        <v>90</v>
      </c>
      <c r="C34" s="43" t="s">
        <v>91</v>
      </c>
      <c r="D34" s="44" t="s">
        <v>92</v>
      </c>
      <c r="E34" s="14"/>
      <c r="F34" s="30" t="str">
        <f t="shared" si="2"/>
        <v>Kém</v>
      </c>
      <c r="G34" s="14"/>
      <c r="H34" s="30" t="str">
        <f t="shared" si="3"/>
        <v>Kém</v>
      </c>
      <c r="I34" s="15"/>
    </row>
    <row r="35" spans="1:9" s="12" customFormat="1" ht="15.95" customHeight="1" x14ac:dyDescent="0.2">
      <c r="A35" s="14">
        <v>24</v>
      </c>
      <c r="B35" s="28" t="s">
        <v>93</v>
      </c>
      <c r="C35" s="43" t="s">
        <v>94</v>
      </c>
      <c r="D35" s="44" t="s">
        <v>95</v>
      </c>
      <c r="E35" s="14"/>
      <c r="F35" s="30" t="str">
        <f t="shared" si="2"/>
        <v>Kém</v>
      </c>
      <c r="G35" s="14"/>
      <c r="H35" s="30" t="str">
        <f t="shared" si="3"/>
        <v>Kém</v>
      </c>
      <c r="I35" s="15"/>
    </row>
    <row r="36" spans="1:9" s="12" customFormat="1" ht="15.95" customHeight="1" x14ac:dyDescent="0.2">
      <c r="A36" s="14">
        <v>25</v>
      </c>
      <c r="B36" s="28" t="s">
        <v>96</v>
      </c>
      <c r="C36" s="43" t="s">
        <v>97</v>
      </c>
      <c r="D36" s="44" t="s">
        <v>95</v>
      </c>
      <c r="E36" s="14"/>
      <c r="F36" s="30" t="str">
        <f t="shared" si="2"/>
        <v>Kém</v>
      </c>
      <c r="G36" s="14"/>
      <c r="H36" s="30" t="str">
        <f t="shared" si="3"/>
        <v>Kém</v>
      </c>
      <c r="I36" s="15"/>
    </row>
    <row r="37" spans="1:9" s="12" customFormat="1" ht="15.95" customHeight="1" x14ac:dyDescent="0.2">
      <c r="A37" s="14">
        <v>26</v>
      </c>
      <c r="B37" s="28" t="s">
        <v>98</v>
      </c>
      <c r="C37" s="43" t="s">
        <v>99</v>
      </c>
      <c r="D37" s="44" t="s">
        <v>95</v>
      </c>
      <c r="E37" s="14"/>
      <c r="F37" s="30" t="str">
        <f t="shared" si="2"/>
        <v>Kém</v>
      </c>
      <c r="G37" s="14"/>
      <c r="H37" s="30" t="str">
        <f t="shared" si="3"/>
        <v>Kém</v>
      </c>
      <c r="I37" s="15"/>
    </row>
    <row r="38" spans="1:9" s="12" customFormat="1" ht="15.95" customHeight="1" x14ac:dyDescent="0.2">
      <c r="A38" s="14">
        <v>27</v>
      </c>
      <c r="B38" s="28" t="s">
        <v>100</v>
      </c>
      <c r="C38" s="43" t="s">
        <v>101</v>
      </c>
      <c r="D38" s="44" t="s">
        <v>102</v>
      </c>
      <c r="E38" s="14"/>
      <c r="F38" s="30" t="str">
        <f t="shared" si="2"/>
        <v>Kém</v>
      </c>
      <c r="G38" s="14"/>
      <c r="H38" s="30" t="str">
        <f t="shared" si="3"/>
        <v>Kém</v>
      </c>
      <c r="I38" s="29"/>
    </row>
    <row r="39" spans="1:9" s="12" customFormat="1" ht="15.95" customHeight="1" x14ac:dyDescent="0.2">
      <c r="A39" s="14">
        <v>28</v>
      </c>
      <c r="B39" s="28" t="s">
        <v>103</v>
      </c>
      <c r="C39" s="43" t="s">
        <v>104</v>
      </c>
      <c r="D39" s="44" t="s">
        <v>102</v>
      </c>
      <c r="E39" s="14"/>
      <c r="F39" s="30" t="str">
        <f t="shared" si="2"/>
        <v>Kém</v>
      </c>
      <c r="G39" s="14"/>
      <c r="H39" s="30" t="str">
        <f t="shared" si="3"/>
        <v>Kém</v>
      </c>
      <c r="I39" s="15"/>
    </row>
    <row r="40" spans="1:9" s="12" customFormat="1" ht="15.95" customHeight="1" x14ac:dyDescent="0.2">
      <c r="A40" s="14">
        <v>29</v>
      </c>
      <c r="B40" s="28" t="s">
        <v>105</v>
      </c>
      <c r="C40" s="43" t="s">
        <v>106</v>
      </c>
      <c r="D40" s="44" t="s">
        <v>102</v>
      </c>
      <c r="E40" s="14"/>
      <c r="F40" s="30" t="str">
        <f>IF(AND(E40&gt;=90),"XS",IF(AND(E40&gt;=80),"Tốt",IF(AND(E40&gt;=70),"Khá",IF(AND(E40&gt;=60),"TBK",IF(AND(E40&gt;=50),"TB",IF(AND(E40&gt;=30),"Yếu",IF(AND(E40&gt;=0),"Kém"," ")))))))</f>
        <v>Kém</v>
      </c>
      <c r="G40" s="14"/>
      <c r="H40" s="30" t="str">
        <f>IF(AND(G40&gt;=90),"XS",IF(AND(G40&gt;=80),"Tốt",IF(AND(G40&gt;=70),"Khá",IF(AND(G40&gt;=60),"TBK",IF(AND(G40&gt;=50),"TB",IF(AND(G40&gt;=30),"Yếu",IF(AND(G40&gt;=0),"Kém"," ")))))))</f>
        <v>Kém</v>
      </c>
      <c r="I40" s="29"/>
    </row>
    <row r="41" spans="1:9" s="12" customFormat="1" ht="15.95" customHeight="1" x14ac:dyDescent="0.2">
      <c r="A41" s="14">
        <v>30</v>
      </c>
      <c r="B41" s="28" t="s">
        <v>107</v>
      </c>
      <c r="C41" s="43" t="s">
        <v>108</v>
      </c>
      <c r="D41" s="44" t="s">
        <v>102</v>
      </c>
      <c r="E41" s="14"/>
      <c r="F41" s="30" t="str">
        <f t="shared" ref="F41:F59" si="4">IF(AND(E41&gt;=90),"XS",IF(AND(E41&gt;=80),"Tốt",IF(AND(E41&gt;=70),"Khá",IF(AND(E41&gt;=60),"TBK",IF(AND(E41&gt;=50),"TB",IF(AND(E41&gt;=30),"Yếu",IF(AND(E41&gt;=0),"Kém"," ")))))))</f>
        <v>Kém</v>
      </c>
      <c r="G41" s="14"/>
      <c r="H41" s="30" t="str">
        <f t="shared" ref="H41:H59" si="5">IF(AND(G41&gt;=90),"XS",IF(AND(G41&gt;=80),"Tốt",IF(AND(G41&gt;=70),"Khá",IF(AND(G41&gt;=60),"TBK",IF(AND(G41&gt;=50),"TB",IF(AND(G41&gt;=30),"Yếu",IF(AND(G41&gt;=0),"Kém"," ")))))))</f>
        <v>Kém</v>
      </c>
      <c r="I41" s="29"/>
    </row>
    <row r="42" spans="1:9" s="12" customFormat="1" ht="15.95" customHeight="1" x14ac:dyDescent="0.2">
      <c r="A42" s="14">
        <v>31</v>
      </c>
      <c r="B42" s="28" t="s">
        <v>109</v>
      </c>
      <c r="C42" s="43" t="s">
        <v>110</v>
      </c>
      <c r="D42" s="44" t="s">
        <v>111</v>
      </c>
      <c r="E42" s="14"/>
      <c r="F42" s="30" t="str">
        <f t="shared" si="4"/>
        <v>Kém</v>
      </c>
      <c r="G42" s="14"/>
      <c r="H42" s="30" t="str">
        <f t="shared" si="5"/>
        <v>Kém</v>
      </c>
      <c r="I42" s="29"/>
    </row>
    <row r="43" spans="1:9" s="12" customFormat="1" ht="15.95" customHeight="1" x14ac:dyDescent="0.2">
      <c r="A43" s="14">
        <v>32</v>
      </c>
      <c r="B43" s="28" t="s">
        <v>112</v>
      </c>
      <c r="C43" s="43" t="s">
        <v>113</v>
      </c>
      <c r="D43" s="44" t="s">
        <v>114</v>
      </c>
      <c r="E43" s="14"/>
      <c r="F43" s="30" t="str">
        <f t="shared" si="4"/>
        <v>Kém</v>
      </c>
      <c r="G43" s="14"/>
      <c r="H43" s="30" t="str">
        <f t="shared" si="5"/>
        <v>Kém</v>
      </c>
      <c r="I43" s="15"/>
    </row>
    <row r="44" spans="1:9" s="12" customFormat="1" ht="15.95" customHeight="1" x14ac:dyDescent="0.2">
      <c r="A44" s="14">
        <v>33</v>
      </c>
      <c r="B44" s="28" t="s">
        <v>115</v>
      </c>
      <c r="C44" s="43" t="s">
        <v>116</v>
      </c>
      <c r="D44" s="44" t="s">
        <v>114</v>
      </c>
      <c r="E44" s="14"/>
      <c r="F44" s="30" t="str">
        <f t="shared" si="4"/>
        <v>Kém</v>
      </c>
      <c r="G44" s="14"/>
      <c r="H44" s="30" t="str">
        <f t="shared" si="5"/>
        <v>Kém</v>
      </c>
      <c r="I44" s="15"/>
    </row>
    <row r="45" spans="1:9" s="12" customFormat="1" ht="15.95" customHeight="1" x14ac:dyDescent="0.2">
      <c r="A45" s="14">
        <v>34</v>
      </c>
      <c r="B45" s="28" t="s">
        <v>117</v>
      </c>
      <c r="C45" s="43" t="s">
        <v>118</v>
      </c>
      <c r="D45" s="44" t="s">
        <v>119</v>
      </c>
      <c r="E45" s="14"/>
      <c r="F45" s="30" t="str">
        <f t="shared" si="4"/>
        <v>Kém</v>
      </c>
      <c r="G45" s="14"/>
      <c r="H45" s="30" t="str">
        <f t="shared" si="5"/>
        <v>Kém</v>
      </c>
      <c r="I45" s="15"/>
    </row>
    <row r="46" spans="1:9" s="12" customFormat="1" ht="15.95" customHeight="1" x14ac:dyDescent="0.2">
      <c r="A46" s="14">
        <v>35</v>
      </c>
      <c r="B46" s="28" t="s">
        <v>120</v>
      </c>
      <c r="C46" s="43" t="s">
        <v>121</v>
      </c>
      <c r="D46" s="44" t="s">
        <v>122</v>
      </c>
      <c r="E46" s="14"/>
      <c r="F46" s="30" t="str">
        <f t="shared" si="4"/>
        <v>Kém</v>
      </c>
      <c r="G46" s="14"/>
      <c r="H46" s="30" t="str">
        <f t="shared" si="5"/>
        <v>Kém</v>
      </c>
      <c r="I46" s="15"/>
    </row>
    <row r="47" spans="1:9" s="12" customFormat="1" ht="15.95" customHeight="1" x14ac:dyDescent="0.2">
      <c r="A47" s="14">
        <v>36</v>
      </c>
      <c r="B47" s="28" t="s">
        <v>123</v>
      </c>
      <c r="C47" s="43" t="s">
        <v>124</v>
      </c>
      <c r="D47" s="44" t="s">
        <v>125</v>
      </c>
      <c r="E47" s="14"/>
      <c r="F47" s="30" t="str">
        <f t="shared" si="4"/>
        <v>Kém</v>
      </c>
      <c r="G47" s="14"/>
      <c r="H47" s="30" t="str">
        <f t="shared" si="5"/>
        <v>Kém</v>
      </c>
      <c r="I47" s="15"/>
    </row>
    <row r="48" spans="1:9" s="12" customFormat="1" ht="15.95" customHeight="1" x14ac:dyDescent="0.2">
      <c r="A48" s="14">
        <v>37</v>
      </c>
      <c r="B48" s="28" t="s">
        <v>126</v>
      </c>
      <c r="C48" s="43" t="s">
        <v>127</v>
      </c>
      <c r="D48" s="44" t="s">
        <v>128</v>
      </c>
      <c r="E48" s="14"/>
      <c r="F48" s="30" t="str">
        <f t="shared" si="4"/>
        <v>Kém</v>
      </c>
      <c r="G48" s="14"/>
      <c r="H48" s="30" t="str">
        <f t="shared" si="5"/>
        <v>Kém</v>
      </c>
      <c r="I48" s="15"/>
    </row>
    <row r="49" spans="1:9" s="12" customFormat="1" ht="15.95" customHeight="1" x14ac:dyDescent="0.2">
      <c r="A49" s="14">
        <v>38</v>
      </c>
      <c r="B49" s="28" t="s">
        <v>129</v>
      </c>
      <c r="C49" s="43" t="s">
        <v>130</v>
      </c>
      <c r="D49" s="44" t="s">
        <v>131</v>
      </c>
      <c r="E49" s="14"/>
      <c r="F49" s="30" t="str">
        <f t="shared" si="4"/>
        <v>Kém</v>
      </c>
      <c r="G49" s="14"/>
      <c r="H49" s="30" t="str">
        <f t="shared" si="5"/>
        <v>Kém</v>
      </c>
      <c r="I49" s="15"/>
    </row>
    <row r="50" spans="1:9" s="12" customFormat="1" ht="15.95" customHeight="1" x14ac:dyDescent="0.2">
      <c r="A50" s="14">
        <v>39</v>
      </c>
      <c r="B50" s="28" t="s">
        <v>132</v>
      </c>
      <c r="C50" s="43" t="s">
        <v>133</v>
      </c>
      <c r="D50" s="44" t="s">
        <v>134</v>
      </c>
      <c r="E50" s="14"/>
      <c r="F50" s="30" t="str">
        <f t="shared" si="4"/>
        <v>Kém</v>
      </c>
      <c r="G50" s="14"/>
      <c r="H50" s="30" t="str">
        <f t="shared" si="5"/>
        <v>Kém</v>
      </c>
      <c r="I50" s="15"/>
    </row>
    <row r="51" spans="1:9" s="12" customFormat="1" ht="15.95" customHeight="1" x14ac:dyDescent="0.2">
      <c r="A51" s="14">
        <v>40</v>
      </c>
      <c r="B51" s="28" t="s">
        <v>135</v>
      </c>
      <c r="C51" s="43" t="s">
        <v>136</v>
      </c>
      <c r="D51" s="44" t="s">
        <v>134</v>
      </c>
      <c r="E51" s="14"/>
      <c r="F51" s="30" t="str">
        <f t="shared" si="4"/>
        <v>Kém</v>
      </c>
      <c r="G51" s="14"/>
      <c r="H51" s="30" t="str">
        <f t="shared" si="5"/>
        <v>Kém</v>
      </c>
      <c r="I51" s="29"/>
    </row>
    <row r="52" spans="1:9" s="12" customFormat="1" ht="15.95" customHeight="1" x14ac:dyDescent="0.2">
      <c r="A52" s="14">
        <v>41</v>
      </c>
      <c r="B52" s="28" t="s">
        <v>137</v>
      </c>
      <c r="C52" s="43" t="s">
        <v>78</v>
      </c>
      <c r="D52" s="44" t="s">
        <v>138</v>
      </c>
      <c r="E52" s="14"/>
      <c r="F52" s="30" t="str">
        <f t="shared" si="4"/>
        <v>Kém</v>
      </c>
      <c r="G52" s="14"/>
      <c r="H52" s="30" t="str">
        <f t="shared" si="5"/>
        <v>Kém</v>
      </c>
      <c r="I52" s="15"/>
    </row>
    <row r="53" spans="1:9" s="12" customFormat="1" ht="15.95" customHeight="1" x14ac:dyDescent="0.2">
      <c r="A53" s="14">
        <v>42</v>
      </c>
      <c r="B53" s="28" t="s">
        <v>139</v>
      </c>
      <c r="C53" s="43" t="s">
        <v>140</v>
      </c>
      <c r="D53" s="44" t="s">
        <v>141</v>
      </c>
      <c r="E53" s="14"/>
      <c r="F53" s="30" t="str">
        <f t="shared" si="4"/>
        <v>Kém</v>
      </c>
      <c r="G53" s="14"/>
      <c r="H53" s="30" t="str">
        <f t="shared" si="5"/>
        <v>Kém</v>
      </c>
      <c r="I53" s="15"/>
    </row>
    <row r="54" spans="1:9" s="12" customFormat="1" ht="15.95" customHeight="1" x14ac:dyDescent="0.2">
      <c r="A54" s="14">
        <v>43</v>
      </c>
      <c r="B54" s="28" t="s">
        <v>142</v>
      </c>
      <c r="C54" s="43" t="s">
        <v>143</v>
      </c>
      <c r="D54" s="44" t="s">
        <v>141</v>
      </c>
      <c r="E54" s="14"/>
      <c r="F54" s="30" t="str">
        <f t="shared" si="4"/>
        <v>Kém</v>
      </c>
      <c r="G54" s="14"/>
      <c r="H54" s="30" t="str">
        <f t="shared" si="5"/>
        <v>Kém</v>
      </c>
      <c r="I54" s="15"/>
    </row>
    <row r="55" spans="1:9" s="12" customFormat="1" ht="15.95" customHeight="1" x14ac:dyDescent="0.2">
      <c r="A55" s="14">
        <v>44</v>
      </c>
      <c r="B55" s="28" t="s">
        <v>144</v>
      </c>
      <c r="C55" s="43" t="s">
        <v>145</v>
      </c>
      <c r="D55" s="44" t="s">
        <v>141</v>
      </c>
      <c r="E55" s="14"/>
      <c r="F55" s="30" t="str">
        <f t="shared" si="4"/>
        <v>Kém</v>
      </c>
      <c r="G55" s="14"/>
      <c r="H55" s="30" t="str">
        <f t="shared" si="5"/>
        <v>Kém</v>
      </c>
      <c r="I55" s="15"/>
    </row>
    <row r="56" spans="1:9" s="12" customFormat="1" ht="15.95" customHeight="1" x14ac:dyDescent="0.2">
      <c r="A56" s="14">
        <v>45</v>
      </c>
      <c r="B56" s="28" t="s">
        <v>146</v>
      </c>
      <c r="C56" s="43" t="s">
        <v>147</v>
      </c>
      <c r="D56" s="44" t="s">
        <v>148</v>
      </c>
      <c r="E56" s="14"/>
      <c r="F56" s="30" t="str">
        <f t="shared" si="4"/>
        <v>Kém</v>
      </c>
      <c r="G56" s="14"/>
      <c r="H56" s="30" t="str">
        <f t="shared" si="5"/>
        <v>Kém</v>
      </c>
      <c r="I56" s="15"/>
    </row>
    <row r="57" spans="1:9" s="12" customFormat="1" ht="15.95" customHeight="1" x14ac:dyDescent="0.2">
      <c r="A57" s="14">
        <v>46</v>
      </c>
      <c r="B57" s="28" t="s">
        <v>149</v>
      </c>
      <c r="C57" s="43" t="s">
        <v>150</v>
      </c>
      <c r="D57" s="44" t="s">
        <v>151</v>
      </c>
      <c r="E57" s="14"/>
      <c r="F57" s="30" t="str">
        <f t="shared" si="4"/>
        <v>Kém</v>
      </c>
      <c r="G57" s="14"/>
      <c r="H57" s="30" t="str">
        <f t="shared" si="5"/>
        <v>Kém</v>
      </c>
      <c r="I57" s="15"/>
    </row>
    <row r="58" spans="1:9" s="12" customFormat="1" ht="15.95" customHeight="1" x14ac:dyDescent="0.2">
      <c r="A58" s="14">
        <v>47</v>
      </c>
      <c r="B58" s="28" t="s">
        <v>152</v>
      </c>
      <c r="C58" s="43" t="s">
        <v>153</v>
      </c>
      <c r="D58" s="44" t="s">
        <v>151</v>
      </c>
      <c r="E58" s="14"/>
      <c r="F58" s="30" t="str">
        <f t="shared" si="4"/>
        <v>Kém</v>
      </c>
      <c r="G58" s="14"/>
      <c r="H58" s="30" t="str">
        <f t="shared" si="5"/>
        <v>Kém</v>
      </c>
      <c r="I58" s="29"/>
    </row>
    <row r="59" spans="1:9" s="12" customFormat="1" ht="15.95" customHeight="1" x14ac:dyDescent="0.2">
      <c r="A59" s="14">
        <v>48</v>
      </c>
      <c r="B59" s="28" t="s">
        <v>154</v>
      </c>
      <c r="C59" s="43" t="s">
        <v>78</v>
      </c>
      <c r="D59" s="44" t="s">
        <v>151</v>
      </c>
      <c r="E59" s="14"/>
      <c r="F59" s="30" t="str">
        <f t="shared" si="4"/>
        <v>Kém</v>
      </c>
      <c r="G59" s="14"/>
      <c r="H59" s="30" t="str">
        <f t="shared" si="5"/>
        <v>Kém</v>
      </c>
      <c r="I59" s="15"/>
    </row>
    <row r="60" spans="1:9" s="12" customFormat="1" ht="15.95" customHeight="1" x14ac:dyDescent="0.2">
      <c r="A60" s="14">
        <v>49</v>
      </c>
      <c r="B60" s="28" t="s">
        <v>155</v>
      </c>
      <c r="C60" s="43" t="s">
        <v>156</v>
      </c>
      <c r="D60" s="44" t="s">
        <v>151</v>
      </c>
      <c r="E60" s="14"/>
      <c r="F60" s="30" t="str">
        <f>IF(AND(E60&gt;=90),"XS",IF(AND(E60&gt;=80),"Tốt",IF(AND(E60&gt;=70),"Khá",IF(AND(E60&gt;=60),"TBK",IF(AND(E60&gt;=50),"TB",IF(AND(E60&gt;=30),"Yếu",IF(AND(E60&gt;=0),"Kém"," ")))))))</f>
        <v>Kém</v>
      </c>
      <c r="G60" s="14"/>
      <c r="H60" s="30" t="str">
        <f>IF(AND(G60&gt;=90),"XS",IF(AND(G60&gt;=80),"Tốt",IF(AND(G60&gt;=70),"Khá",IF(AND(G60&gt;=60),"TBK",IF(AND(G60&gt;=50),"TB",IF(AND(G60&gt;=30),"Yếu",IF(AND(G60&gt;=0),"Kém"," ")))))))</f>
        <v>Kém</v>
      </c>
      <c r="I60" s="29"/>
    </row>
    <row r="61" spans="1:9" s="12" customFormat="1" ht="15.95" customHeight="1" x14ac:dyDescent="0.2">
      <c r="A61" s="14">
        <v>50</v>
      </c>
      <c r="B61" s="28" t="s">
        <v>157</v>
      </c>
      <c r="C61" s="43" t="s">
        <v>158</v>
      </c>
      <c r="D61" s="44" t="s">
        <v>159</v>
      </c>
      <c r="E61" s="14"/>
      <c r="F61" s="30" t="str">
        <f t="shared" ref="F61:F83" si="6">IF(AND(E61&gt;=90),"XS",IF(AND(E61&gt;=80),"Tốt",IF(AND(E61&gt;=70),"Khá",IF(AND(E61&gt;=60),"TBK",IF(AND(E61&gt;=50),"TB",IF(AND(E61&gt;=30),"Yếu",IF(AND(E61&gt;=0),"Kém"," ")))))))</f>
        <v>Kém</v>
      </c>
      <c r="G61" s="14"/>
      <c r="H61" s="30" t="str">
        <f t="shared" ref="H61:H83" si="7">IF(AND(G61&gt;=90),"XS",IF(AND(G61&gt;=80),"Tốt",IF(AND(G61&gt;=70),"Khá",IF(AND(G61&gt;=60),"TBK",IF(AND(G61&gt;=50),"TB",IF(AND(G61&gt;=30),"Yếu",IF(AND(G61&gt;=0),"Kém"," ")))))))</f>
        <v>Kém</v>
      </c>
      <c r="I61" s="29"/>
    </row>
    <row r="62" spans="1:9" s="12" customFormat="1" ht="15.95" customHeight="1" x14ac:dyDescent="0.2">
      <c r="A62" s="14">
        <v>51</v>
      </c>
      <c r="B62" s="28" t="s">
        <v>160</v>
      </c>
      <c r="C62" s="43" t="s">
        <v>161</v>
      </c>
      <c r="D62" s="44" t="s">
        <v>162</v>
      </c>
      <c r="E62" s="14"/>
      <c r="F62" s="30" t="str">
        <f t="shared" si="6"/>
        <v>Kém</v>
      </c>
      <c r="G62" s="14"/>
      <c r="H62" s="30" t="str">
        <f t="shared" si="7"/>
        <v>Kém</v>
      </c>
      <c r="I62" s="29"/>
    </row>
    <row r="63" spans="1:9" s="12" customFormat="1" ht="15.95" customHeight="1" x14ac:dyDescent="0.2">
      <c r="A63" s="14">
        <v>52</v>
      </c>
      <c r="B63" s="28" t="s">
        <v>163</v>
      </c>
      <c r="C63" s="43" t="s">
        <v>55</v>
      </c>
      <c r="D63" s="44" t="s">
        <v>164</v>
      </c>
      <c r="E63" s="14"/>
      <c r="F63" s="30" t="str">
        <f t="shared" si="6"/>
        <v>Kém</v>
      </c>
      <c r="G63" s="14"/>
      <c r="H63" s="30" t="str">
        <f t="shared" si="7"/>
        <v>Kém</v>
      </c>
      <c r="I63" s="15"/>
    </row>
    <row r="64" spans="1:9" s="12" customFormat="1" ht="15.95" customHeight="1" x14ac:dyDescent="0.2">
      <c r="A64" s="14">
        <v>53</v>
      </c>
      <c r="B64" s="28" t="s">
        <v>165</v>
      </c>
      <c r="C64" s="43" t="s">
        <v>166</v>
      </c>
      <c r="D64" s="44" t="s">
        <v>167</v>
      </c>
      <c r="E64" s="14"/>
      <c r="F64" s="30" t="str">
        <f t="shared" si="6"/>
        <v>Kém</v>
      </c>
      <c r="G64" s="14"/>
      <c r="H64" s="30" t="str">
        <f t="shared" si="7"/>
        <v>Kém</v>
      </c>
      <c r="I64" s="15"/>
    </row>
    <row r="65" spans="1:9" s="12" customFormat="1" ht="15.95" customHeight="1" x14ac:dyDescent="0.2">
      <c r="A65" s="14">
        <v>54</v>
      </c>
      <c r="B65" s="28" t="s">
        <v>168</v>
      </c>
      <c r="C65" s="43" t="s">
        <v>169</v>
      </c>
      <c r="D65" s="44" t="s">
        <v>170</v>
      </c>
      <c r="E65" s="14"/>
      <c r="F65" s="30" t="str">
        <f t="shared" si="6"/>
        <v>Kém</v>
      </c>
      <c r="G65" s="14"/>
      <c r="H65" s="30" t="str">
        <f t="shared" si="7"/>
        <v>Kém</v>
      </c>
      <c r="I65" s="15"/>
    </row>
    <row r="66" spans="1:9" s="12" customFormat="1" ht="15.95" customHeight="1" x14ac:dyDescent="0.2">
      <c r="A66" s="14">
        <v>55</v>
      </c>
      <c r="B66" s="28" t="s">
        <v>171</v>
      </c>
      <c r="C66" s="43" t="s">
        <v>172</v>
      </c>
      <c r="D66" s="44" t="s">
        <v>170</v>
      </c>
      <c r="E66" s="14"/>
      <c r="F66" s="30" t="str">
        <f t="shared" si="6"/>
        <v>Kém</v>
      </c>
      <c r="G66" s="14"/>
      <c r="H66" s="30" t="str">
        <f t="shared" si="7"/>
        <v>Kém</v>
      </c>
      <c r="I66" s="15"/>
    </row>
    <row r="67" spans="1:9" s="12" customFormat="1" ht="15.95" customHeight="1" x14ac:dyDescent="0.2">
      <c r="A67" s="14">
        <v>56</v>
      </c>
      <c r="B67" s="28" t="s">
        <v>173</v>
      </c>
      <c r="C67" s="43" t="s">
        <v>66</v>
      </c>
      <c r="D67" s="44" t="s">
        <v>174</v>
      </c>
      <c r="E67" s="14"/>
      <c r="F67" s="30" t="str">
        <f t="shared" si="6"/>
        <v>Kém</v>
      </c>
      <c r="G67" s="14"/>
      <c r="H67" s="30" t="str">
        <f t="shared" si="7"/>
        <v>Kém</v>
      </c>
      <c r="I67" s="15"/>
    </row>
    <row r="68" spans="1:9" s="12" customFormat="1" ht="15.95" customHeight="1" x14ac:dyDescent="0.2">
      <c r="A68" s="14">
        <v>57</v>
      </c>
      <c r="B68" s="28" t="s">
        <v>175</v>
      </c>
      <c r="C68" s="43" t="s">
        <v>97</v>
      </c>
      <c r="D68" s="44" t="s">
        <v>174</v>
      </c>
      <c r="E68" s="14"/>
      <c r="F68" s="30" t="str">
        <f t="shared" si="6"/>
        <v>Kém</v>
      </c>
      <c r="G68" s="14"/>
      <c r="H68" s="30" t="str">
        <f t="shared" si="7"/>
        <v>Kém</v>
      </c>
      <c r="I68" s="15"/>
    </row>
    <row r="69" spans="1:9" s="12" customFormat="1" ht="15.95" customHeight="1" x14ac:dyDescent="0.2">
      <c r="A69" s="14">
        <v>58</v>
      </c>
      <c r="B69" s="28" t="s">
        <v>176</v>
      </c>
      <c r="C69" s="43" t="s">
        <v>177</v>
      </c>
      <c r="D69" s="44" t="s">
        <v>174</v>
      </c>
      <c r="E69" s="14"/>
      <c r="F69" s="30" t="str">
        <f t="shared" si="6"/>
        <v>Kém</v>
      </c>
      <c r="G69" s="14"/>
      <c r="H69" s="30" t="str">
        <f t="shared" si="7"/>
        <v>Kém</v>
      </c>
      <c r="I69" s="15"/>
    </row>
    <row r="70" spans="1:9" s="12" customFormat="1" ht="15.95" customHeight="1" x14ac:dyDescent="0.2">
      <c r="A70" s="14">
        <v>59</v>
      </c>
      <c r="B70" s="28" t="s">
        <v>178</v>
      </c>
      <c r="C70" s="43" t="s">
        <v>179</v>
      </c>
      <c r="D70" s="44" t="s">
        <v>174</v>
      </c>
      <c r="E70" s="14"/>
      <c r="F70" s="30" t="str">
        <f t="shared" si="6"/>
        <v>Kém</v>
      </c>
      <c r="G70" s="14"/>
      <c r="H70" s="30" t="str">
        <f t="shared" si="7"/>
        <v>Kém</v>
      </c>
      <c r="I70" s="15"/>
    </row>
    <row r="71" spans="1:9" s="12" customFormat="1" ht="15.95" customHeight="1" x14ac:dyDescent="0.2">
      <c r="A71" s="14">
        <v>60</v>
      </c>
      <c r="B71" s="28" t="s">
        <v>180</v>
      </c>
      <c r="C71" s="43" t="s">
        <v>181</v>
      </c>
      <c r="D71" s="44" t="s">
        <v>182</v>
      </c>
      <c r="E71" s="14"/>
      <c r="F71" s="30" t="str">
        <f t="shared" si="6"/>
        <v>Kém</v>
      </c>
      <c r="G71" s="14"/>
      <c r="H71" s="30" t="str">
        <f t="shared" si="7"/>
        <v>Kém</v>
      </c>
      <c r="I71" s="29"/>
    </row>
    <row r="72" spans="1:9" s="12" customFormat="1" ht="15.95" customHeight="1" x14ac:dyDescent="0.2">
      <c r="A72" s="14">
        <v>61</v>
      </c>
      <c r="B72" s="28" t="s">
        <v>183</v>
      </c>
      <c r="C72" s="43" t="s">
        <v>184</v>
      </c>
      <c r="D72" s="44" t="s">
        <v>185</v>
      </c>
      <c r="E72" s="14"/>
      <c r="F72" s="30" t="str">
        <f t="shared" si="6"/>
        <v>Kém</v>
      </c>
      <c r="G72" s="14"/>
      <c r="H72" s="30" t="str">
        <f t="shared" si="7"/>
        <v>Kém</v>
      </c>
      <c r="I72" s="15"/>
    </row>
    <row r="73" spans="1:9" s="12" customFormat="1" ht="15.95" customHeight="1" x14ac:dyDescent="0.2">
      <c r="A73" s="14">
        <v>62</v>
      </c>
      <c r="B73" s="28" t="s">
        <v>186</v>
      </c>
      <c r="C73" s="43" t="s">
        <v>99</v>
      </c>
      <c r="D73" s="44" t="s">
        <v>187</v>
      </c>
      <c r="E73" s="14"/>
      <c r="F73" s="30" t="str">
        <f t="shared" si="6"/>
        <v>Kém</v>
      </c>
      <c r="G73" s="14"/>
      <c r="H73" s="30" t="str">
        <f t="shared" si="7"/>
        <v>Kém</v>
      </c>
      <c r="I73" s="15"/>
    </row>
    <row r="74" spans="1:9" s="12" customFormat="1" ht="15.95" customHeight="1" x14ac:dyDescent="0.2">
      <c r="A74" s="14">
        <v>63</v>
      </c>
      <c r="B74" s="28" t="s">
        <v>188</v>
      </c>
      <c r="C74" s="43" t="s">
        <v>189</v>
      </c>
      <c r="D74" s="44" t="s">
        <v>190</v>
      </c>
      <c r="E74" s="14"/>
      <c r="F74" s="30" t="str">
        <f t="shared" si="6"/>
        <v>Kém</v>
      </c>
      <c r="G74" s="14"/>
      <c r="H74" s="30" t="str">
        <f t="shared" si="7"/>
        <v>Kém</v>
      </c>
      <c r="I74" s="15"/>
    </row>
    <row r="75" spans="1:9" s="12" customFormat="1" ht="15.95" customHeight="1" x14ac:dyDescent="0.2">
      <c r="A75" s="14">
        <v>64</v>
      </c>
      <c r="B75" s="28" t="s">
        <v>191</v>
      </c>
      <c r="C75" s="43" t="s">
        <v>192</v>
      </c>
      <c r="D75" s="44" t="s">
        <v>193</v>
      </c>
      <c r="E75" s="14"/>
      <c r="F75" s="30" t="str">
        <f t="shared" si="6"/>
        <v>Kém</v>
      </c>
      <c r="G75" s="14"/>
      <c r="H75" s="30" t="str">
        <f t="shared" si="7"/>
        <v>Kém</v>
      </c>
      <c r="I75" s="15"/>
    </row>
    <row r="76" spans="1:9" s="12" customFormat="1" ht="15.95" customHeight="1" x14ac:dyDescent="0.2">
      <c r="A76" s="14">
        <v>65</v>
      </c>
      <c r="B76" s="28" t="s">
        <v>194</v>
      </c>
      <c r="C76" s="43" t="s">
        <v>195</v>
      </c>
      <c r="D76" s="44" t="s">
        <v>196</v>
      </c>
      <c r="E76" s="14"/>
      <c r="F76" s="30"/>
      <c r="G76" s="14"/>
      <c r="H76" s="30"/>
      <c r="I76" s="15"/>
    </row>
    <row r="77" spans="1:9" s="12" customFormat="1" ht="15.95" customHeight="1" x14ac:dyDescent="0.2">
      <c r="A77" s="14">
        <v>66</v>
      </c>
      <c r="B77" s="28" t="s">
        <v>197</v>
      </c>
      <c r="C77" s="43" t="s">
        <v>198</v>
      </c>
      <c r="D77" s="44" t="s">
        <v>199</v>
      </c>
      <c r="E77" s="14"/>
      <c r="F77" s="30"/>
      <c r="G77" s="14"/>
      <c r="H77" s="30"/>
      <c r="I77" s="15"/>
    </row>
    <row r="78" spans="1:9" s="12" customFormat="1" ht="15.95" customHeight="1" x14ac:dyDescent="0.2">
      <c r="A78" s="14">
        <v>67</v>
      </c>
      <c r="B78" s="28" t="s">
        <v>200</v>
      </c>
      <c r="C78" s="43" t="s">
        <v>201</v>
      </c>
      <c r="D78" s="44" t="s">
        <v>199</v>
      </c>
      <c r="E78" s="14"/>
      <c r="F78" s="30"/>
      <c r="G78" s="14"/>
      <c r="H78" s="30"/>
      <c r="I78" s="15"/>
    </row>
    <row r="79" spans="1:9" s="12" customFormat="1" ht="15.95" customHeight="1" x14ac:dyDescent="0.2">
      <c r="A79" s="14">
        <v>68</v>
      </c>
      <c r="B79" s="28" t="s">
        <v>202</v>
      </c>
      <c r="C79" s="43" t="s">
        <v>203</v>
      </c>
      <c r="D79" s="44" t="s">
        <v>204</v>
      </c>
      <c r="E79" s="14"/>
      <c r="F79" s="30"/>
      <c r="G79" s="14"/>
      <c r="H79" s="30"/>
      <c r="I79" s="15"/>
    </row>
    <row r="80" spans="1:9" s="12" customFormat="1" ht="15.95" customHeight="1" x14ac:dyDescent="0.2">
      <c r="A80" s="14">
        <v>69</v>
      </c>
      <c r="B80" s="28" t="s">
        <v>205</v>
      </c>
      <c r="C80" s="43" t="s">
        <v>97</v>
      </c>
      <c r="D80" s="44" t="s">
        <v>206</v>
      </c>
      <c r="E80" s="14"/>
      <c r="F80" s="30" t="str">
        <f t="shared" si="6"/>
        <v>Kém</v>
      </c>
      <c r="G80" s="14"/>
      <c r="H80" s="30" t="str">
        <f t="shared" si="7"/>
        <v>Kém</v>
      </c>
      <c r="I80" s="15"/>
    </row>
    <row r="81" spans="1:9" s="12" customFormat="1" ht="15.95" customHeight="1" x14ac:dyDescent="0.2">
      <c r="A81" s="14">
        <v>70</v>
      </c>
      <c r="B81" s="28" t="s">
        <v>207</v>
      </c>
      <c r="C81" s="43" t="s">
        <v>208</v>
      </c>
      <c r="D81" s="44" t="s">
        <v>209</v>
      </c>
      <c r="E81" s="14"/>
      <c r="F81" s="30" t="str">
        <f t="shared" si="6"/>
        <v>Kém</v>
      </c>
      <c r="G81" s="14"/>
      <c r="H81" s="30" t="str">
        <f t="shared" si="7"/>
        <v>Kém</v>
      </c>
      <c r="I81" s="15"/>
    </row>
    <row r="82" spans="1:9" s="12" customFormat="1" ht="15.95" customHeight="1" x14ac:dyDescent="0.2">
      <c r="A82" s="14">
        <v>71</v>
      </c>
      <c r="B82" s="28" t="s">
        <v>210</v>
      </c>
      <c r="C82" s="43" t="s">
        <v>211</v>
      </c>
      <c r="D82" s="44" t="s">
        <v>209</v>
      </c>
      <c r="E82" s="14"/>
      <c r="F82" s="30" t="str">
        <f t="shared" si="6"/>
        <v>Kém</v>
      </c>
      <c r="G82" s="14"/>
      <c r="H82" s="30" t="str">
        <f t="shared" si="7"/>
        <v>Kém</v>
      </c>
      <c r="I82" s="29"/>
    </row>
    <row r="83" spans="1:9" s="12" customFormat="1" ht="15.95" customHeight="1" x14ac:dyDescent="0.2">
      <c r="A83" s="14">
        <v>72</v>
      </c>
      <c r="B83" s="28" t="s">
        <v>212</v>
      </c>
      <c r="C83" s="43" t="s">
        <v>97</v>
      </c>
      <c r="D83" s="44" t="s">
        <v>209</v>
      </c>
      <c r="E83" s="14"/>
      <c r="F83" s="30" t="str">
        <f t="shared" si="6"/>
        <v>Kém</v>
      </c>
      <c r="G83" s="14"/>
      <c r="H83" s="30" t="str">
        <f t="shared" si="7"/>
        <v>Kém</v>
      </c>
      <c r="I83" s="15"/>
    </row>
    <row r="84" spans="1:9" ht="18" customHeight="1" x14ac:dyDescent="0.25">
      <c r="A84" s="22"/>
      <c r="B84" s="22"/>
      <c r="C84" s="62" t="s">
        <v>11</v>
      </c>
      <c r="D84" s="62"/>
      <c r="E84" s="62"/>
      <c r="F84" s="62"/>
      <c r="G84" s="62"/>
      <c r="H84" s="62"/>
      <c r="I84" s="62"/>
    </row>
    <row r="85" spans="1:9" ht="17.100000000000001" customHeight="1" x14ac:dyDescent="0.25">
      <c r="C85" s="63" t="s">
        <v>12</v>
      </c>
      <c r="D85" s="25"/>
      <c r="E85" s="65" t="s">
        <v>6</v>
      </c>
      <c r="F85" s="66"/>
      <c r="G85" s="65" t="s">
        <v>7</v>
      </c>
      <c r="H85" s="66"/>
      <c r="I85" s="67" t="s">
        <v>8</v>
      </c>
    </row>
    <row r="86" spans="1:9" s="12" customFormat="1" ht="17.100000000000001" customHeight="1" x14ac:dyDescent="0.2">
      <c r="C86" s="64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68"/>
    </row>
    <row r="87" spans="1:9" ht="17.100000000000001" customHeight="1" x14ac:dyDescent="0.25">
      <c r="C87" s="23" t="s">
        <v>15</v>
      </c>
      <c r="D87" s="11"/>
      <c r="E87" s="31">
        <f>COUNTIF(F12:F83,"Xuất sắc")</f>
        <v>0</v>
      </c>
      <c r="F87" s="32">
        <f>E87*100/A83</f>
        <v>0</v>
      </c>
      <c r="G87" s="31">
        <f>COUNTIF(H12:H83,"Xuất sắc")</f>
        <v>0</v>
      </c>
      <c r="H87" s="32">
        <f>G87*100/A83</f>
        <v>0</v>
      </c>
      <c r="I87" s="17"/>
    </row>
    <row r="88" spans="1:9" ht="17.100000000000001" customHeight="1" x14ac:dyDescent="0.25">
      <c r="C88" s="23" t="s">
        <v>16</v>
      </c>
      <c r="D88" s="11"/>
      <c r="E88" s="31">
        <f>COUNTIF(F12:F83,"Tốt")</f>
        <v>0</v>
      </c>
      <c r="F88" s="32">
        <f>E88*100/A83</f>
        <v>0</v>
      </c>
      <c r="G88" s="31">
        <f>COUNTIF(H12:H83,"Tốt")</f>
        <v>0</v>
      </c>
      <c r="H88" s="32">
        <f>G88*100/A83</f>
        <v>0</v>
      </c>
      <c r="I88" s="17"/>
    </row>
    <row r="89" spans="1:9" ht="17.100000000000001" customHeight="1" x14ac:dyDescent="0.25">
      <c r="C89" s="23" t="s">
        <v>17</v>
      </c>
      <c r="D89" s="11"/>
      <c r="E89" s="31">
        <f>COUNTIF(F12:F83,"Khá")</f>
        <v>0</v>
      </c>
      <c r="F89" s="32">
        <f>E89*100/A83</f>
        <v>0</v>
      </c>
      <c r="G89" s="31">
        <f>COUNTIF(H12:H83,"Khá")</f>
        <v>0</v>
      </c>
      <c r="H89" s="32">
        <f>G89*100/A83</f>
        <v>0</v>
      </c>
      <c r="I89" s="17"/>
    </row>
    <row r="90" spans="1:9" ht="17.100000000000001" customHeight="1" x14ac:dyDescent="0.25">
      <c r="C90" s="23" t="s">
        <v>18</v>
      </c>
      <c r="D90" s="11"/>
      <c r="E90" s="31">
        <f>COUNTIF(F12:F83,"TB")</f>
        <v>0</v>
      </c>
      <c r="F90" s="32">
        <f>E90*100/A83</f>
        <v>0</v>
      </c>
      <c r="G90" s="31">
        <f>COUNTIF(H12:H83,"TB")</f>
        <v>0</v>
      </c>
      <c r="H90" s="32">
        <f>G90*100/A83</f>
        <v>0</v>
      </c>
      <c r="I90" s="17"/>
    </row>
    <row r="91" spans="1:9" ht="17.100000000000001" customHeight="1" x14ac:dyDescent="0.25">
      <c r="C91" s="23" t="s">
        <v>19</v>
      </c>
      <c r="D91" s="11"/>
      <c r="E91" s="31">
        <f>COUNTIF(F12:F83,"Yếu")</f>
        <v>0</v>
      </c>
      <c r="F91" s="32">
        <f>E91*100/A83</f>
        <v>0</v>
      </c>
      <c r="G91" s="31">
        <f>COUNTIF(H12:H83,"Yếu")</f>
        <v>0</v>
      </c>
      <c r="H91" s="32">
        <f>G91*100/A83</f>
        <v>0</v>
      </c>
      <c r="I91" s="17"/>
    </row>
    <row r="92" spans="1:9" ht="17.100000000000001" customHeight="1" thickBot="1" x14ac:dyDescent="0.3">
      <c r="C92" s="24" t="s">
        <v>29</v>
      </c>
      <c r="D92" s="21"/>
      <c r="E92" s="33">
        <f>COUNTIF(F12:F83,"Kém")</f>
        <v>68</v>
      </c>
      <c r="F92" s="34">
        <f>E92*100/A83</f>
        <v>94.444444444444443</v>
      </c>
      <c r="G92" s="33">
        <f>COUNTIF(H12:H83,"Kém")</f>
        <v>68</v>
      </c>
      <c r="H92" s="34">
        <f>G92*100/A83</f>
        <v>94.444444444444443</v>
      </c>
      <c r="I92" s="18"/>
    </row>
    <row r="93" spans="1:9" ht="9.9499999999999993" customHeight="1" x14ac:dyDescent="0.25">
      <c r="C93" s="19"/>
      <c r="D93" s="19"/>
      <c r="F93" s="38"/>
    </row>
    <row r="94" spans="1:9" ht="17.100000000000001" customHeight="1" x14ac:dyDescent="0.25">
      <c r="E94" s="61" t="s">
        <v>25</v>
      </c>
      <c r="F94" s="61"/>
      <c r="G94" s="61"/>
      <c r="H94" s="61"/>
      <c r="I94" s="61"/>
    </row>
    <row r="95" spans="1:9" ht="17.100000000000001" customHeight="1" x14ac:dyDescent="0.25">
      <c r="A95" s="45" t="s">
        <v>7</v>
      </c>
      <c r="B95" s="45"/>
      <c r="C95" s="45"/>
      <c r="D95" s="45" t="s">
        <v>6</v>
      </c>
      <c r="E95" s="45"/>
      <c r="F95" s="45"/>
      <c r="G95" s="45"/>
      <c r="H95" s="45" t="s">
        <v>20</v>
      </c>
      <c r="I95" s="45"/>
    </row>
    <row r="96" spans="1:9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7.100000000000001" customHeight="1" x14ac:dyDescent="0.25"/>
    <row r="100" spans="1:1" ht="17.100000000000001" customHeight="1" x14ac:dyDescent="0.25"/>
    <row r="101" spans="1:1" ht="18" customHeight="1" x14ac:dyDescent="0.25">
      <c r="A101" s="1">
        <v>1</v>
      </c>
    </row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</sheetData>
  <mergeCells count="24">
    <mergeCell ref="E94:I94"/>
    <mergeCell ref="A95:C95"/>
    <mergeCell ref="D95:G95"/>
    <mergeCell ref="H95:I95"/>
    <mergeCell ref="C84:I84"/>
    <mergeCell ref="C85:C86"/>
    <mergeCell ref="E85:F85"/>
    <mergeCell ref="G85:H85"/>
    <mergeCell ref="I85:I8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60:F83 H60:H83">
    <cfRule type="cellIs" dxfId="33" priority="31" stopIfTrue="1" operator="equal">
      <formula>"SVG"</formula>
    </cfRule>
    <cfRule type="cellIs" dxfId="32" priority="32" stopIfTrue="1" operator="equal">
      <formula>"SVXS"</formula>
    </cfRule>
  </conditionalFormatting>
  <conditionalFormatting sqref="F40:F59 H40:H59">
    <cfRule type="cellIs" dxfId="31" priority="29" stopIfTrue="1" operator="equal">
      <formula>"SVG"</formula>
    </cfRule>
    <cfRule type="cellIs" dxfId="30" priority="30" stopIfTrue="1" operator="equal">
      <formula>"SVXS"</formula>
    </cfRule>
  </conditionalFormatting>
  <conditionalFormatting sqref="F20:F39 H20:H39">
    <cfRule type="cellIs" dxfId="29" priority="27" stopIfTrue="1" operator="equal">
      <formula>"SVG"</formula>
    </cfRule>
    <cfRule type="cellIs" dxfId="28" priority="28" stopIfTrue="1" operator="equal">
      <formula>"SVXS"</formula>
    </cfRule>
  </conditionalFormatting>
  <conditionalFormatting sqref="F12:F19 H12:H19">
    <cfRule type="cellIs" dxfId="27" priority="25" stopIfTrue="1" operator="equal">
      <formula>"SVG"</formula>
    </cfRule>
    <cfRule type="cellIs" dxfId="26" priority="26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5"/>
  <sheetViews>
    <sheetView view="pageBreakPreview" topLeftCell="A39" zoomScaleNormal="100" workbookViewId="0">
      <selection activeCell="A54" sqref="A54:XFD5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48" t="s">
        <v>21</v>
      </c>
      <c r="B2" s="48"/>
      <c r="C2" s="48"/>
      <c r="D2" s="48"/>
      <c r="E2" s="49" t="s">
        <v>1</v>
      </c>
      <c r="F2" s="49"/>
      <c r="G2" s="49"/>
      <c r="H2" s="49"/>
      <c r="I2" s="4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5" t="s">
        <v>23</v>
      </c>
      <c r="B3" s="45"/>
      <c r="C3" s="45"/>
      <c r="D3" s="45"/>
      <c r="E3" s="50" t="s">
        <v>2</v>
      </c>
      <c r="F3" s="50"/>
      <c r="G3" s="50"/>
      <c r="H3" s="50"/>
      <c r="I3" s="5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47" t="s">
        <v>442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1" t="s">
        <v>443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21" customHeight="1" x14ac:dyDescent="0.2">
      <c r="A12" s="14">
        <v>1</v>
      </c>
      <c r="B12" s="28" t="s">
        <v>213</v>
      </c>
      <c r="C12" s="41" t="s">
        <v>214</v>
      </c>
      <c r="D12" s="42" t="s">
        <v>215</v>
      </c>
      <c r="E12" s="14"/>
      <c r="F12" s="30" t="str">
        <f t="shared" ref="F12:F53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0" t="str">
        <f t="shared" ref="H12:H53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28" t="s">
        <v>216</v>
      </c>
      <c r="C13" s="43" t="s">
        <v>217</v>
      </c>
      <c r="D13" s="44" t="s">
        <v>45</v>
      </c>
      <c r="E13" s="14"/>
      <c r="F13" s="30" t="str">
        <f t="shared" si="0"/>
        <v>Kém</v>
      </c>
      <c r="G13" s="14"/>
      <c r="H13" s="30" t="str">
        <f t="shared" si="1"/>
        <v>Kém</v>
      </c>
      <c r="I13" s="15"/>
    </row>
    <row r="14" spans="1:20" s="12" customFormat="1" ht="21" customHeight="1" x14ac:dyDescent="0.2">
      <c r="A14" s="14">
        <v>3</v>
      </c>
      <c r="B14" s="28" t="s">
        <v>218</v>
      </c>
      <c r="C14" s="43" t="s">
        <v>219</v>
      </c>
      <c r="D14" s="44" t="s">
        <v>56</v>
      </c>
      <c r="E14" s="14"/>
      <c r="F14" s="30" t="str">
        <f t="shared" si="0"/>
        <v>Kém</v>
      </c>
      <c r="G14" s="14"/>
      <c r="H14" s="30" t="str">
        <f t="shared" si="1"/>
        <v>Kém</v>
      </c>
      <c r="I14" s="15"/>
    </row>
    <row r="15" spans="1:20" s="12" customFormat="1" ht="21" customHeight="1" x14ac:dyDescent="0.2">
      <c r="A15" s="14">
        <v>4</v>
      </c>
      <c r="B15" s="28" t="s">
        <v>220</v>
      </c>
      <c r="C15" s="43" t="s">
        <v>221</v>
      </c>
      <c r="D15" s="44" t="s">
        <v>62</v>
      </c>
      <c r="E15" s="14"/>
      <c r="F15" s="30" t="str">
        <f t="shared" si="0"/>
        <v>Kém</v>
      </c>
      <c r="G15" s="14"/>
      <c r="H15" s="30" t="str">
        <f t="shared" si="1"/>
        <v>Kém</v>
      </c>
      <c r="I15" s="15"/>
    </row>
    <row r="16" spans="1:20" s="12" customFormat="1" ht="21" customHeight="1" x14ac:dyDescent="0.2">
      <c r="A16" s="14">
        <v>5</v>
      </c>
      <c r="B16" s="28" t="s">
        <v>222</v>
      </c>
      <c r="C16" s="43" t="s">
        <v>223</v>
      </c>
      <c r="D16" s="44" t="s">
        <v>62</v>
      </c>
      <c r="E16" s="14"/>
      <c r="F16" s="30" t="str">
        <f t="shared" si="0"/>
        <v>Kém</v>
      </c>
      <c r="G16" s="14"/>
      <c r="H16" s="30" t="str">
        <f t="shared" si="1"/>
        <v>Kém</v>
      </c>
      <c r="I16" s="15"/>
    </row>
    <row r="17" spans="1:9" s="12" customFormat="1" ht="21" customHeight="1" x14ac:dyDescent="0.2">
      <c r="A17" s="14">
        <v>6</v>
      </c>
      <c r="B17" s="28" t="s">
        <v>225</v>
      </c>
      <c r="C17" s="43" t="s">
        <v>226</v>
      </c>
      <c r="D17" s="44" t="s">
        <v>102</v>
      </c>
      <c r="E17" s="14"/>
      <c r="F17" s="30" t="str">
        <f t="shared" si="0"/>
        <v>Kém</v>
      </c>
      <c r="G17" s="14"/>
      <c r="H17" s="30" t="str">
        <f t="shared" si="1"/>
        <v>Kém</v>
      </c>
      <c r="I17" s="15"/>
    </row>
    <row r="18" spans="1:9" s="12" customFormat="1" ht="21" customHeight="1" x14ac:dyDescent="0.2">
      <c r="A18" s="14">
        <v>7</v>
      </c>
      <c r="B18" s="28" t="s">
        <v>227</v>
      </c>
      <c r="C18" s="43" t="s">
        <v>228</v>
      </c>
      <c r="D18" s="44" t="s">
        <v>229</v>
      </c>
      <c r="E18" s="14"/>
      <c r="F18" s="30" t="str">
        <f t="shared" si="0"/>
        <v>Kém</v>
      </c>
      <c r="G18" s="14"/>
      <c r="H18" s="30" t="str">
        <f t="shared" si="1"/>
        <v>Kém</v>
      </c>
      <c r="I18" s="29"/>
    </row>
    <row r="19" spans="1:9" s="12" customFormat="1" ht="21" customHeight="1" x14ac:dyDescent="0.2">
      <c r="A19" s="14">
        <v>8</v>
      </c>
      <c r="B19" s="28" t="s">
        <v>230</v>
      </c>
      <c r="C19" s="43" t="s">
        <v>231</v>
      </c>
      <c r="D19" s="44" t="s">
        <v>232</v>
      </c>
      <c r="E19" s="14"/>
      <c r="F19" s="30" t="str">
        <f t="shared" si="0"/>
        <v>Kém</v>
      </c>
      <c r="G19" s="14"/>
      <c r="H19" s="30" t="str">
        <f t="shared" si="1"/>
        <v>Kém</v>
      </c>
      <c r="I19" s="15"/>
    </row>
    <row r="20" spans="1:9" s="12" customFormat="1" ht="21" customHeight="1" x14ac:dyDescent="0.2">
      <c r="A20" s="14">
        <v>9</v>
      </c>
      <c r="B20" s="28" t="s">
        <v>233</v>
      </c>
      <c r="C20" s="43" t="s">
        <v>234</v>
      </c>
      <c r="D20" s="44" t="s">
        <v>232</v>
      </c>
      <c r="E20" s="14"/>
      <c r="F20" s="30" t="str">
        <f t="shared" si="0"/>
        <v>Kém</v>
      </c>
      <c r="G20" s="14"/>
      <c r="H20" s="30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28" t="s">
        <v>235</v>
      </c>
      <c r="C21" s="43" t="s">
        <v>236</v>
      </c>
      <c r="D21" s="44" t="s">
        <v>237</v>
      </c>
      <c r="E21" s="14"/>
      <c r="F21" s="30" t="str">
        <f t="shared" si="0"/>
        <v>Kém</v>
      </c>
      <c r="G21" s="14"/>
      <c r="H21" s="30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28" t="s">
        <v>238</v>
      </c>
      <c r="C22" s="43" t="s">
        <v>239</v>
      </c>
      <c r="D22" s="44" t="s">
        <v>240</v>
      </c>
      <c r="E22" s="14"/>
      <c r="F22" s="30" t="str">
        <f t="shared" si="0"/>
        <v>Kém</v>
      </c>
      <c r="G22" s="14"/>
      <c r="H22" s="30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28" t="s">
        <v>241</v>
      </c>
      <c r="C23" s="43" t="s">
        <v>81</v>
      </c>
      <c r="D23" s="44" t="s">
        <v>111</v>
      </c>
      <c r="E23" s="14"/>
      <c r="F23" s="30" t="str">
        <f t="shared" si="0"/>
        <v>Kém</v>
      </c>
      <c r="G23" s="14"/>
      <c r="H23" s="30" t="str">
        <f t="shared" si="1"/>
        <v>Kém</v>
      </c>
      <c r="I23" s="29"/>
    </row>
    <row r="24" spans="1:9" s="12" customFormat="1" ht="21" customHeight="1" x14ac:dyDescent="0.2">
      <c r="A24" s="14">
        <v>13</v>
      </c>
      <c r="B24" s="28" t="s">
        <v>242</v>
      </c>
      <c r="C24" s="43" t="s">
        <v>243</v>
      </c>
      <c r="D24" s="44" t="s">
        <v>114</v>
      </c>
      <c r="E24" s="14"/>
      <c r="F24" s="30" t="str">
        <f t="shared" si="0"/>
        <v>Kém</v>
      </c>
      <c r="G24" s="14"/>
      <c r="H24" s="30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28" t="s">
        <v>244</v>
      </c>
      <c r="C25" s="43" t="s">
        <v>245</v>
      </c>
      <c r="D25" s="44" t="s">
        <v>246</v>
      </c>
      <c r="E25" s="14"/>
      <c r="F25" s="30" t="str">
        <f t="shared" si="0"/>
        <v>Kém</v>
      </c>
      <c r="G25" s="14"/>
      <c r="H25" s="30" t="str">
        <f t="shared" si="1"/>
        <v>Kém</v>
      </c>
      <c r="I25" s="29"/>
    </row>
    <row r="26" spans="1:9" s="12" customFormat="1" ht="21" customHeight="1" x14ac:dyDescent="0.2">
      <c r="A26" s="14">
        <v>15</v>
      </c>
      <c r="B26" s="28" t="s">
        <v>247</v>
      </c>
      <c r="C26" s="43" t="s">
        <v>248</v>
      </c>
      <c r="D26" s="44" t="s">
        <v>249</v>
      </c>
      <c r="E26" s="14"/>
      <c r="F26" s="30" t="str">
        <f t="shared" si="0"/>
        <v>Kém</v>
      </c>
      <c r="G26" s="14"/>
      <c r="H26" s="30" t="str">
        <f t="shared" si="1"/>
        <v>Kém</v>
      </c>
      <c r="I26" s="15"/>
    </row>
    <row r="27" spans="1:9" s="12" customFormat="1" ht="21" customHeight="1" x14ac:dyDescent="0.2">
      <c r="A27" s="14">
        <v>16</v>
      </c>
      <c r="B27" s="28" t="s">
        <v>250</v>
      </c>
      <c r="C27" s="43" t="s">
        <v>97</v>
      </c>
      <c r="D27" s="44" t="s">
        <v>251</v>
      </c>
      <c r="E27" s="14"/>
      <c r="F27" s="30" t="str">
        <f t="shared" si="0"/>
        <v>Kém</v>
      </c>
      <c r="G27" s="14"/>
      <c r="H27" s="30" t="str">
        <f t="shared" si="1"/>
        <v>Kém</v>
      </c>
      <c r="I27" s="15"/>
    </row>
    <row r="28" spans="1:9" s="12" customFormat="1" ht="21" customHeight="1" x14ac:dyDescent="0.2">
      <c r="A28" s="14">
        <v>17</v>
      </c>
      <c r="B28" s="28" t="s">
        <v>252</v>
      </c>
      <c r="C28" s="43" t="s">
        <v>234</v>
      </c>
      <c r="D28" s="44" t="s">
        <v>122</v>
      </c>
      <c r="E28" s="14"/>
      <c r="F28" s="30" t="str">
        <f t="shared" si="0"/>
        <v>Kém</v>
      </c>
      <c r="G28" s="14"/>
      <c r="H28" s="30" t="str">
        <f t="shared" si="1"/>
        <v>Kém</v>
      </c>
      <c r="I28" s="29"/>
    </row>
    <row r="29" spans="1:9" s="12" customFormat="1" ht="21" customHeight="1" x14ac:dyDescent="0.2">
      <c r="A29" s="14">
        <v>18</v>
      </c>
      <c r="B29" s="28" t="s">
        <v>253</v>
      </c>
      <c r="C29" s="43" t="s">
        <v>254</v>
      </c>
      <c r="D29" s="44" t="s">
        <v>255</v>
      </c>
      <c r="E29" s="14"/>
      <c r="F29" s="30" t="str">
        <f t="shared" si="0"/>
        <v>Kém</v>
      </c>
      <c r="G29" s="14"/>
      <c r="H29" s="30" t="str">
        <f t="shared" si="1"/>
        <v>Kém</v>
      </c>
      <c r="I29" s="29"/>
    </row>
    <row r="30" spans="1:9" s="12" customFormat="1" ht="21" customHeight="1" x14ac:dyDescent="0.2">
      <c r="A30" s="14">
        <v>19</v>
      </c>
      <c r="B30" s="28" t="s">
        <v>256</v>
      </c>
      <c r="C30" s="43" t="s">
        <v>81</v>
      </c>
      <c r="D30" s="44" t="s">
        <v>255</v>
      </c>
      <c r="E30" s="14"/>
      <c r="F30" s="30" t="str">
        <f t="shared" si="0"/>
        <v>Kém</v>
      </c>
      <c r="G30" s="14"/>
      <c r="H30" s="30" t="str">
        <f t="shared" si="1"/>
        <v>Kém</v>
      </c>
      <c r="I30" s="15"/>
    </row>
    <row r="31" spans="1:9" s="12" customFormat="1" ht="21" customHeight="1" x14ac:dyDescent="0.2">
      <c r="A31" s="14">
        <v>20</v>
      </c>
      <c r="B31" s="28" t="s">
        <v>257</v>
      </c>
      <c r="C31" s="43" t="s">
        <v>258</v>
      </c>
      <c r="D31" s="44" t="s">
        <v>134</v>
      </c>
      <c r="E31" s="14"/>
      <c r="F31" s="30" t="str">
        <f t="shared" si="0"/>
        <v>Kém</v>
      </c>
      <c r="G31" s="14"/>
      <c r="H31" s="30" t="str">
        <f t="shared" si="1"/>
        <v>Kém</v>
      </c>
      <c r="I31" s="15"/>
    </row>
    <row r="32" spans="1:9" s="12" customFormat="1" ht="21" customHeight="1" x14ac:dyDescent="0.2">
      <c r="A32" s="14">
        <v>21</v>
      </c>
      <c r="B32" s="28" t="s">
        <v>259</v>
      </c>
      <c r="C32" s="43" t="s">
        <v>260</v>
      </c>
      <c r="D32" s="44" t="s">
        <v>134</v>
      </c>
      <c r="E32" s="14"/>
      <c r="F32" s="30" t="str">
        <f t="shared" si="0"/>
        <v>Kém</v>
      </c>
      <c r="G32" s="14"/>
      <c r="H32" s="30" t="str">
        <f t="shared" si="1"/>
        <v>Kém</v>
      </c>
      <c r="I32" s="15"/>
    </row>
    <row r="33" spans="1:9" s="12" customFormat="1" ht="21" customHeight="1" x14ac:dyDescent="0.2">
      <c r="A33" s="14">
        <v>22</v>
      </c>
      <c r="B33" s="28" t="s">
        <v>261</v>
      </c>
      <c r="C33" s="43" t="s">
        <v>262</v>
      </c>
      <c r="D33" s="44" t="s">
        <v>141</v>
      </c>
      <c r="E33" s="14"/>
      <c r="F33" s="30" t="str">
        <f t="shared" si="0"/>
        <v>Kém</v>
      </c>
      <c r="G33" s="14"/>
      <c r="H33" s="30" t="str">
        <f t="shared" si="1"/>
        <v>Kém</v>
      </c>
      <c r="I33" s="15"/>
    </row>
    <row r="34" spans="1:9" s="12" customFormat="1" ht="21" customHeight="1" x14ac:dyDescent="0.2">
      <c r="A34" s="14">
        <v>23</v>
      </c>
      <c r="B34" s="28" t="s">
        <v>263</v>
      </c>
      <c r="C34" s="43" t="s">
        <v>264</v>
      </c>
      <c r="D34" s="44" t="s">
        <v>148</v>
      </c>
      <c r="E34" s="14"/>
      <c r="F34" s="30" t="str">
        <f t="shared" si="0"/>
        <v>Kém</v>
      </c>
      <c r="G34" s="14"/>
      <c r="H34" s="30" t="str">
        <f t="shared" si="1"/>
        <v>Kém</v>
      </c>
      <c r="I34" s="15"/>
    </row>
    <row r="35" spans="1:9" s="12" customFormat="1" ht="21" customHeight="1" x14ac:dyDescent="0.2">
      <c r="A35" s="14">
        <v>24</v>
      </c>
      <c r="B35" s="28" t="s">
        <v>265</v>
      </c>
      <c r="C35" s="43" t="s">
        <v>266</v>
      </c>
      <c r="D35" s="44" t="s">
        <v>151</v>
      </c>
      <c r="E35" s="14"/>
      <c r="F35" s="30" t="str">
        <f t="shared" si="0"/>
        <v>Kém</v>
      </c>
      <c r="G35" s="14"/>
      <c r="H35" s="30" t="str">
        <f t="shared" si="1"/>
        <v>Kém</v>
      </c>
      <c r="I35" s="15"/>
    </row>
    <row r="36" spans="1:9" s="12" customFormat="1" ht="21" customHeight="1" x14ac:dyDescent="0.2">
      <c r="A36" s="14">
        <v>25</v>
      </c>
      <c r="B36" s="28" t="s">
        <v>267</v>
      </c>
      <c r="C36" s="43" t="s">
        <v>268</v>
      </c>
      <c r="D36" s="44" t="s">
        <v>162</v>
      </c>
      <c r="E36" s="14"/>
      <c r="F36" s="30" t="str">
        <f t="shared" si="0"/>
        <v>Kém</v>
      </c>
      <c r="G36" s="14"/>
      <c r="H36" s="30" t="str">
        <f t="shared" si="1"/>
        <v>Kém</v>
      </c>
      <c r="I36" s="15"/>
    </row>
    <row r="37" spans="1:9" s="12" customFormat="1" ht="21" customHeight="1" x14ac:dyDescent="0.2">
      <c r="A37" s="14">
        <v>26</v>
      </c>
      <c r="B37" s="28" t="s">
        <v>269</v>
      </c>
      <c r="C37" s="43" t="s">
        <v>270</v>
      </c>
      <c r="D37" s="44" t="s">
        <v>271</v>
      </c>
      <c r="E37" s="14"/>
      <c r="F37" s="30" t="str">
        <f t="shared" si="0"/>
        <v>Kém</v>
      </c>
      <c r="G37" s="14"/>
      <c r="H37" s="30" t="str">
        <f t="shared" si="1"/>
        <v>Kém</v>
      </c>
      <c r="I37" s="15"/>
    </row>
    <row r="38" spans="1:9" s="12" customFormat="1" ht="21" customHeight="1" x14ac:dyDescent="0.2">
      <c r="A38" s="14">
        <v>27</v>
      </c>
      <c r="B38" s="28" t="s">
        <v>272</v>
      </c>
      <c r="C38" s="43" t="s">
        <v>273</v>
      </c>
      <c r="D38" s="44" t="s">
        <v>274</v>
      </c>
      <c r="E38" s="14"/>
      <c r="F38" s="30" t="str">
        <f t="shared" si="0"/>
        <v>Kém</v>
      </c>
      <c r="G38" s="14"/>
      <c r="H38" s="30" t="str">
        <f t="shared" si="1"/>
        <v>Kém</v>
      </c>
      <c r="I38" s="15"/>
    </row>
    <row r="39" spans="1:9" s="12" customFormat="1" ht="21" customHeight="1" x14ac:dyDescent="0.2">
      <c r="A39" s="14">
        <v>28</v>
      </c>
      <c r="B39" s="28" t="s">
        <v>276</v>
      </c>
      <c r="C39" s="43" t="s">
        <v>97</v>
      </c>
      <c r="D39" s="44" t="s">
        <v>275</v>
      </c>
      <c r="E39" s="14"/>
      <c r="F39" s="30" t="str">
        <f t="shared" si="0"/>
        <v>Kém</v>
      </c>
      <c r="G39" s="14"/>
      <c r="H39" s="30" t="str">
        <f t="shared" si="1"/>
        <v>Kém</v>
      </c>
      <c r="I39" s="29"/>
    </row>
    <row r="40" spans="1:9" s="12" customFormat="1" ht="21" customHeight="1" x14ac:dyDescent="0.2">
      <c r="A40" s="14">
        <v>29</v>
      </c>
      <c r="B40" s="28" t="s">
        <v>277</v>
      </c>
      <c r="C40" s="43" t="s">
        <v>278</v>
      </c>
      <c r="D40" s="44" t="s">
        <v>275</v>
      </c>
      <c r="E40" s="14"/>
      <c r="F40" s="30" t="str">
        <f t="shared" si="0"/>
        <v>Kém</v>
      </c>
      <c r="G40" s="14"/>
      <c r="H40" s="30" t="str">
        <f t="shared" si="1"/>
        <v>Kém</v>
      </c>
      <c r="I40" s="15"/>
    </row>
    <row r="41" spans="1:9" s="12" customFormat="1" ht="21" customHeight="1" x14ac:dyDescent="0.2">
      <c r="A41" s="14">
        <v>30</v>
      </c>
      <c r="B41" s="28" t="s">
        <v>279</v>
      </c>
      <c r="C41" s="43" t="s">
        <v>78</v>
      </c>
      <c r="D41" s="44" t="s">
        <v>182</v>
      </c>
      <c r="E41" s="14"/>
      <c r="F41" s="30" t="str">
        <f t="shared" si="0"/>
        <v>Kém</v>
      </c>
      <c r="G41" s="14"/>
      <c r="H41" s="30" t="str">
        <f t="shared" si="1"/>
        <v>Kém</v>
      </c>
      <c r="I41" s="15"/>
    </row>
    <row r="42" spans="1:9" s="12" customFormat="1" ht="21" customHeight="1" x14ac:dyDescent="0.2">
      <c r="A42" s="14">
        <v>31</v>
      </c>
      <c r="B42" s="28" t="s">
        <v>280</v>
      </c>
      <c r="C42" s="43" t="s">
        <v>281</v>
      </c>
      <c r="D42" s="44" t="s">
        <v>182</v>
      </c>
      <c r="E42" s="14"/>
      <c r="F42" s="30" t="str">
        <f t="shared" si="0"/>
        <v>Kém</v>
      </c>
      <c r="G42" s="14"/>
      <c r="H42" s="30" t="str">
        <f t="shared" si="1"/>
        <v>Kém</v>
      </c>
      <c r="I42" s="15"/>
    </row>
    <row r="43" spans="1:9" s="12" customFormat="1" ht="21" customHeight="1" x14ac:dyDescent="0.2">
      <c r="A43" s="14">
        <v>32</v>
      </c>
      <c r="B43" s="28" t="s">
        <v>282</v>
      </c>
      <c r="C43" s="43" t="s">
        <v>283</v>
      </c>
      <c r="D43" s="44" t="s">
        <v>284</v>
      </c>
      <c r="E43" s="14"/>
      <c r="F43" s="30" t="str">
        <f t="shared" si="0"/>
        <v>Kém</v>
      </c>
      <c r="G43" s="14"/>
      <c r="H43" s="30" t="str">
        <f t="shared" si="1"/>
        <v>Kém</v>
      </c>
      <c r="I43" s="15"/>
    </row>
    <row r="44" spans="1:9" s="12" customFormat="1" ht="21" customHeight="1" x14ac:dyDescent="0.2">
      <c r="A44" s="14">
        <v>33</v>
      </c>
      <c r="B44" s="28" t="s">
        <v>285</v>
      </c>
      <c r="C44" s="43" t="s">
        <v>286</v>
      </c>
      <c r="D44" s="44" t="s">
        <v>287</v>
      </c>
      <c r="E44" s="14"/>
      <c r="F44" s="30" t="str">
        <f t="shared" si="0"/>
        <v>Kém</v>
      </c>
      <c r="G44" s="14"/>
      <c r="H44" s="30" t="str">
        <f t="shared" si="1"/>
        <v>Kém</v>
      </c>
      <c r="I44" s="29"/>
    </row>
    <row r="45" spans="1:9" s="12" customFormat="1" ht="21" customHeight="1" x14ac:dyDescent="0.2">
      <c r="A45" s="14">
        <v>34</v>
      </c>
      <c r="B45" s="28" t="s">
        <v>288</v>
      </c>
      <c r="C45" s="43" t="s">
        <v>289</v>
      </c>
      <c r="D45" s="44" t="s">
        <v>290</v>
      </c>
      <c r="E45" s="14"/>
      <c r="F45" s="30" t="str">
        <f t="shared" si="0"/>
        <v>Kém</v>
      </c>
      <c r="G45" s="14"/>
      <c r="H45" s="30" t="str">
        <f t="shared" si="1"/>
        <v>Kém</v>
      </c>
      <c r="I45" s="15"/>
    </row>
    <row r="46" spans="1:9" s="12" customFormat="1" ht="21" customHeight="1" x14ac:dyDescent="0.2">
      <c r="A46" s="14">
        <v>35</v>
      </c>
      <c r="B46" s="28" t="s">
        <v>291</v>
      </c>
      <c r="C46" s="43" t="s">
        <v>292</v>
      </c>
      <c r="D46" s="44" t="s">
        <v>193</v>
      </c>
      <c r="E46" s="14"/>
      <c r="F46" s="30" t="str">
        <f t="shared" si="0"/>
        <v>Kém</v>
      </c>
      <c r="G46" s="14"/>
      <c r="H46" s="30" t="str">
        <f t="shared" si="1"/>
        <v>Kém</v>
      </c>
      <c r="I46" s="29"/>
    </row>
    <row r="47" spans="1:9" s="12" customFormat="1" ht="21" customHeight="1" x14ac:dyDescent="0.2">
      <c r="A47" s="14">
        <v>36</v>
      </c>
      <c r="B47" s="28" t="s">
        <v>293</v>
      </c>
      <c r="C47" s="43" t="s">
        <v>81</v>
      </c>
      <c r="D47" s="44" t="s">
        <v>294</v>
      </c>
      <c r="E47" s="14"/>
      <c r="F47" s="30" t="str">
        <f t="shared" si="0"/>
        <v>Kém</v>
      </c>
      <c r="G47" s="14"/>
      <c r="H47" s="30" t="str">
        <f t="shared" si="1"/>
        <v>Kém</v>
      </c>
      <c r="I47" s="15"/>
    </row>
    <row r="48" spans="1:9" s="12" customFormat="1" ht="21" customHeight="1" x14ac:dyDescent="0.2">
      <c r="A48" s="14">
        <v>37</v>
      </c>
      <c r="B48" s="28" t="s">
        <v>295</v>
      </c>
      <c r="C48" s="43" t="s">
        <v>296</v>
      </c>
      <c r="D48" s="44" t="s">
        <v>297</v>
      </c>
      <c r="E48" s="14"/>
      <c r="F48" s="30" t="str">
        <f t="shared" si="0"/>
        <v>Kém</v>
      </c>
      <c r="G48" s="14"/>
      <c r="H48" s="30" t="str">
        <f t="shared" si="1"/>
        <v>Kém</v>
      </c>
      <c r="I48" s="15"/>
    </row>
    <row r="49" spans="1:9" s="12" customFormat="1" ht="21" customHeight="1" x14ac:dyDescent="0.2">
      <c r="A49" s="14">
        <v>38</v>
      </c>
      <c r="B49" s="28" t="s">
        <v>298</v>
      </c>
      <c r="C49" s="43" t="s">
        <v>189</v>
      </c>
      <c r="D49" s="44" t="s">
        <v>299</v>
      </c>
      <c r="E49" s="14"/>
      <c r="F49" s="30" t="str">
        <f t="shared" si="0"/>
        <v>Kém</v>
      </c>
      <c r="G49" s="14"/>
      <c r="H49" s="30" t="str">
        <f t="shared" si="1"/>
        <v>Kém</v>
      </c>
      <c r="I49" s="29"/>
    </row>
    <row r="50" spans="1:9" s="12" customFormat="1" ht="21" customHeight="1" x14ac:dyDescent="0.2">
      <c r="A50" s="14">
        <v>39</v>
      </c>
      <c r="B50" s="28" t="s">
        <v>300</v>
      </c>
      <c r="C50" s="43" t="s">
        <v>301</v>
      </c>
      <c r="D50" s="44" t="s">
        <v>302</v>
      </c>
      <c r="E50" s="14"/>
      <c r="F50" s="30" t="str">
        <f t="shared" si="0"/>
        <v>Kém</v>
      </c>
      <c r="G50" s="14"/>
      <c r="H50" s="30" t="str">
        <f t="shared" si="1"/>
        <v>Kém</v>
      </c>
      <c r="I50" s="29"/>
    </row>
    <row r="51" spans="1:9" s="12" customFormat="1" ht="21" customHeight="1" x14ac:dyDescent="0.2">
      <c r="A51" s="14">
        <v>40</v>
      </c>
      <c r="B51" s="28" t="s">
        <v>303</v>
      </c>
      <c r="C51" s="43" t="s">
        <v>304</v>
      </c>
      <c r="D51" s="44" t="s">
        <v>302</v>
      </c>
      <c r="E51" s="14"/>
      <c r="F51" s="30" t="str">
        <f t="shared" si="0"/>
        <v>Kém</v>
      </c>
      <c r="G51" s="14"/>
      <c r="H51" s="30" t="str">
        <f t="shared" si="1"/>
        <v>Kém</v>
      </c>
      <c r="I51" s="15"/>
    </row>
    <row r="52" spans="1:9" s="12" customFormat="1" ht="21" customHeight="1" x14ac:dyDescent="0.2">
      <c r="A52" s="14">
        <v>41</v>
      </c>
      <c r="B52" s="28" t="s">
        <v>305</v>
      </c>
      <c r="C52" s="43" t="s">
        <v>306</v>
      </c>
      <c r="D52" s="44" t="s">
        <v>204</v>
      </c>
      <c r="E52" s="14"/>
      <c r="F52" s="30" t="str">
        <f t="shared" si="0"/>
        <v>Kém</v>
      </c>
      <c r="G52" s="14"/>
      <c r="H52" s="30" t="str">
        <f t="shared" si="1"/>
        <v>Kém</v>
      </c>
      <c r="I52" s="15"/>
    </row>
    <row r="53" spans="1:9" s="12" customFormat="1" ht="21" customHeight="1" x14ac:dyDescent="0.2">
      <c r="A53" s="14">
        <v>42</v>
      </c>
      <c r="B53" s="28" t="s">
        <v>307</v>
      </c>
      <c r="C53" s="43" t="s">
        <v>308</v>
      </c>
      <c r="D53" s="44" t="s">
        <v>209</v>
      </c>
      <c r="E53" s="14"/>
      <c r="F53" s="30" t="str">
        <f t="shared" si="0"/>
        <v>Kém</v>
      </c>
      <c r="G53" s="14"/>
      <c r="H53" s="30" t="str">
        <f t="shared" si="1"/>
        <v>Kém</v>
      </c>
      <c r="I53" s="15"/>
    </row>
    <row r="54" spans="1:9" ht="24.95" customHeight="1" x14ac:dyDescent="0.25">
      <c r="A54" s="22"/>
      <c r="B54" s="22"/>
      <c r="C54" s="62" t="s">
        <v>11</v>
      </c>
      <c r="D54" s="62"/>
      <c r="E54" s="62"/>
      <c r="F54" s="62"/>
      <c r="G54" s="62"/>
      <c r="H54" s="62"/>
      <c r="I54" s="62"/>
    </row>
    <row r="55" spans="1:9" ht="24.95" customHeight="1" x14ac:dyDescent="0.25">
      <c r="C55" s="63" t="s">
        <v>12</v>
      </c>
      <c r="D55" s="25"/>
      <c r="E55" s="65" t="s">
        <v>6</v>
      </c>
      <c r="F55" s="66"/>
      <c r="G55" s="65" t="s">
        <v>7</v>
      </c>
      <c r="H55" s="66"/>
      <c r="I55" s="67" t="s">
        <v>8</v>
      </c>
    </row>
    <row r="56" spans="1:9" s="12" customFormat="1" ht="24.95" customHeight="1" x14ac:dyDescent="0.2">
      <c r="C56" s="64"/>
      <c r="D56" s="20"/>
      <c r="E56" s="13" t="s">
        <v>13</v>
      </c>
      <c r="F56" s="16" t="s">
        <v>14</v>
      </c>
      <c r="G56" s="13" t="s">
        <v>13</v>
      </c>
      <c r="H56" s="16" t="s">
        <v>14</v>
      </c>
      <c r="I56" s="68"/>
    </row>
    <row r="57" spans="1:9" ht="24.95" customHeight="1" x14ac:dyDescent="0.25">
      <c r="C57" s="23" t="s">
        <v>15</v>
      </c>
      <c r="D57" s="11"/>
      <c r="E57" s="31">
        <f>COUNTIF(F12:F53,"Xuất sắc")</f>
        <v>0</v>
      </c>
      <c r="F57" s="35" t="e">
        <f>E57*100/#REF!</f>
        <v>#REF!</v>
      </c>
      <c r="G57" s="31">
        <f>COUNTIF(H12:H53,"Xuất sắc")</f>
        <v>0</v>
      </c>
      <c r="H57" s="35" t="e">
        <f>G57*100/#REF!</f>
        <v>#REF!</v>
      </c>
      <c r="I57" s="17"/>
    </row>
    <row r="58" spans="1:9" ht="24.95" customHeight="1" x14ac:dyDescent="0.25">
      <c r="C58" s="23" t="s">
        <v>16</v>
      </c>
      <c r="D58" s="11"/>
      <c r="E58" s="31">
        <f>COUNTIF(F12:F53,"Tốt")</f>
        <v>0</v>
      </c>
      <c r="F58" s="36" t="e">
        <f>E58*100/#REF!</f>
        <v>#REF!</v>
      </c>
      <c r="G58" s="31">
        <f>COUNTIF(H12:H53,"Tốt")</f>
        <v>0</v>
      </c>
      <c r="H58" s="36" t="e">
        <f>G58*100/#REF!</f>
        <v>#REF!</v>
      </c>
      <c r="I58" s="17"/>
    </row>
    <row r="59" spans="1:9" ht="24.95" customHeight="1" x14ac:dyDescent="0.25">
      <c r="C59" s="23" t="s">
        <v>17</v>
      </c>
      <c r="D59" s="11"/>
      <c r="E59" s="31">
        <f>COUNTIF(F12:F53,"Khá")</f>
        <v>0</v>
      </c>
      <c r="F59" s="36" t="e">
        <f>E59*100/#REF!</f>
        <v>#REF!</v>
      </c>
      <c r="G59" s="31">
        <f>COUNTIF(H12:H53,"Khá")</f>
        <v>0</v>
      </c>
      <c r="H59" s="36" t="e">
        <f>G59*100/#REF!</f>
        <v>#REF!</v>
      </c>
      <c r="I59" s="17"/>
    </row>
    <row r="60" spans="1:9" ht="24.95" customHeight="1" x14ac:dyDescent="0.25">
      <c r="C60" s="23" t="s">
        <v>18</v>
      </c>
      <c r="D60" s="11"/>
      <c r="E60" s="31">
        <f>COUNTIF(F12:F53,"TB")</f>
        <v>0</v>
      </c>
      <c r="F60" s="36" t="e">
        <f>E60*100/#REF!</f>
        <v>#REF!</v>
      </c>
      <c r="G60" s="31">
        <f>COUNTIF(H12:H53,"TB")</f>
        <v>0</v>
      </c>
      <c r="H60" s="36" t="e">
        <f>G60*100/#REF!</f>
        <v>#REF!</v>
      </c>
      <c r="I60" s="17"/>
    </row>
    <row r="61" spans="1:9" ht="24.95" customHeight="1" x14ac:dyDescent="0.25">
      <c r="C61" s="23" t="s">
        <v>19</v>
      </c>
      <c r="D61" s="11"/>
      <c r="E61" s="31">
        <f>COUNTIF(F12:F53,"Yếu")</f>
        <v>0</v>
      </c>
      <c r="F61" s="35" t="e">
        <f>E61*100/#REF!</f>
        <v>#REF!</v>
      </c>
      <c r="G61" s="31">
        <f>COUNTIF(H12:H53,"Yếu")</f>
        <v>0</v>
      </c>
      <c r="H61" s="35" t="e">
        <f>G61*100/#REF!</f>
        <v>#REF!</v>
      </c>
      <c r="I61" s="17"/>
    </row>
    <row r="62" spans="1:9" ht="24.95" customHeight="1" thickBot="1" x14ac:dyDescent="0.3">
      <c r="C62" s="24" t="s">
        <v>29</v>
      </c>
      <c r="D62" s="21"/>
      <c r="E62" s="33">
        <f>COUNTIF(F12:F53,"Kém")</f>
        <v>42</v>
      </c>
      <c r="F62" s="37" t="e">
        <f>E62*100/#REF!</f>
        <v>#REF!</v>
      </c>
      <c r="G62" s="33">
        <f>COUNTIF(H12:H53,"Kém")</f>
        <v>42</v>
      </c>
      <c r="H62" s="37" t="e">
        <f>G62*100/#REF!</f>
        <v>#REF!</v>
      </c>
      <c r="I62" s="18"/>
    </row>
    <row r="63" spans="1:9" ht="15" customHeight="1" x14ac:dyDescent="0.25">
      <c r="C63" s="19"/>
      <c r="D63" s="19"/>
    </row>
    <row r="64" spans="1:9" ht="18" customHeight="1" x14ac:dyDescent="0.25">
      <c r="E64" s="61" t="s">
        <v>25</v>
      </c>
      <c r="F64" s="61"/>
      <c r="G64" s="61"/>
      <c r="H64" s="61"/>
      <c r="I64" s="61"/>
    </row>
    <row r="65" spans="1:9" ht="18" customHeight="1" x14ac:dyDescent="0.25">
      <c r="A65" s="45" t="s">
        <v>7</v>
      </c>
      <c r="B65" s="45"/>
      <c r="C65" s="45"/>
      <c r="D65" s="45" t="s">
        <v>6</v>
      </c>
      <c r="E65" s="45"/>
      <c r="F65" s="45"/>
      <c r="G65" s="45"/>
      <c r="H65" s="45" t="s">
        <v>20</v>
      </c>
      <c r="I65" s="45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>
      <c r="A78" s="1">
        <v>1</v>
      </c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4:I64"/>
    <mergeCell ref="A65:C65"/>
    <mergeCell ref="D65:G65"/>
    <mergeCell ref="H65:I65"/>
    <mergeCell ref="C54:I54"/>
    <mergeCell ref="C55:C56"/>
    <mergeCell ref="E55:F55"/>
    <mergeCell ref="G55:H55"/>
    <mergeCell ref="I55:I56"/>
  </mergeCells>
  <conditionalFormatting sqref="F36:F53 H36:H53">
    <cfRule type="cellIs" dxfId="25" priority="27" stopIfTrue="1" operator="equal">
      <formula>"SVG"</formula>
    </cfRule>
    <cfRule type="cellIs" dxfId="24" priority="28" stopIfTrue="1" operator="equal">
      <formula>"SVXS"</formula>
    </cfRule>
  </conditionalFormatting>
  <conditionalFormatting sqref="F15:F35 H15:H35">
    <cfRule type="cellIs" dxfId="23" priority="19" stopIfTrue="1" operator="equal">
      <formula>"SVG"</formula>
    </cfRule>
    <cfRule type="cellIs" dxfId="22" priority="20" stopIfTrue="1" operator="equal">
      <formula>"SVXS"</formula>
    </cfRule>
  </conditionalFormatting>
  <conditionalFormatting sqref="F12:F14 H12:H14">
    <cfRule type="cellIs" dxfId="21" priority="17" stopIfTrue="1" operator="equal">
      <formula>"SVG"</formula>
    </cfRule>
    <cfRule type="cellIs" dxfId="20" priority="18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3"/>
  <sheetViews>
    <sheetView view="pageBreakPreview" topLeftCell="A40" zoomScaleNormal="100" workbookViewId="0">
      <selection activeCell="A55" sqref="A55:XFD55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48" t="s">
        <v>21</v>
      </c>
      <c r="B2" s="48"/>
      <c r="C2" s="48"/>
      <c r="D2" s="48"/>
      <c r="E2" s="49" t="s">
        <v>1</v>
      </c>
      <c r="F2" s="49"/>
      <c r="G2" s="49"/>
      <c r="H2" s="49"/>
      <c r="I2" s="4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5" t="s">
        <v>23</v>
      </c>
      <c r="B3" s="45"/>
      <c r="C3" s="45"/>
      <c r="D3" s="45"/>
      <c r="E3" s="50" t="s">
        <v>2</v>
      </c>
      <c r="F3" s="50"/>
      <c r="G3" s="50"/>
      <c r="H3" s="50"/>
      <c r="I3" s="5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7" t="s">
        <v>442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1" t="s">
        <v>444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74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20.100000000000001" customHeight="1" x14ac:dyDescent="0.2">
      <c r="A12" s="14">
        <v>1</v>
      </c>
      <c r="B12" s="28" t="s">
        <v>309</v>
      </c>
      <c r="C12" s="41" t="s">
        <v>189</v>
      </c>
      <c r="D12" s="42" t="s">
        <v>310</v>
      </c>
      <c r="E12" s="14"/>
      <c r="F12" s="30" t="str">
        <f t="shared" ref="F12:F54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0" t="str">
        <f t="shared" ref="H12:H54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28" t="s">
        <v>311</v>
      </c>
      <c r="C13" s="43" t="s">
        <v>312</v>
      </c>
      <c r="D13" s="44" t="s">
        <v>313</v>
      </c>
      <c r="E13" s="14"/>
      <c r="F13" s="30" t="str">
        <f t="shared" si="0"/>
        <v>Kém</v>
      </c>
      <c r="G13" s="14"/>
      <c r="H13" s="30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28" t="s">
        <v>314</v>
      </c>
      <c r="C14" s="43" t="s">
        <v>71</v>
      </c>
      <c r="D14" s="44" t="s">
        <v>315</v>
      </c>
      <c r="E14" s="14"/>
      <c r="F14" s="30" t="str">
        <f t="shared" si="0"/>
        <v>Kém</v>
      </c>
      <c r="G14" s="14"/>
      <c r="H14" s="30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28" t="s">
        <v>316</v>
      </c>
      <c r="C15" s="43" t="s">
        <v>317</v>
      </c>
      <c r="D15" s="44" t="s">
        <v>48</v>
      </c>
      <c r="E15" s="14"/>
      <c r="F15" s="30" t="str">
        <f t="shared" si="0"/>
        <v>Kém</v>
      </c>
      <c r="G15" s="14"/>
      <c r="H15" s="30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28" t="s">
        <v>318</v>
      </c>
      <c r="C16" s="43" t="s">
        <v>319</v>
      </c>
      <c r="D16" s="44" t="s">
        <v>62</v>
      </c>
      <c r="E16" s="14"/>
      <c r="F16" s="30" t="str">
        <f t="shared" si="0"/>
        <v>Kém</v>
      </c>
      <c r="G16" s="14"/>
      <c r="H16" s="30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28" t="s">
        <v>320</v>
      </c>
      <c r="C17" s="43" t="s">
        <v>321</v>
      </c>
      <c r="D17" s="44" t="s">
        <v>69</v>
      </c>
      <c r="E17" s="14"/>
      <c r="F17" s="30" t="str">
        <f t="shared" si="0"/>
        <v>Kém</v>
      </c>
      <c r="G17" s="14"/>
      <c r="H17" s="30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28" t="s">
        <v>322</v>
      </c>
      <c r="C18" s="43" t="s">
        <v>323</v>
      </c>
      <c r="D18" s="44" t="s">
        <v>69</v>
      </c>
      <c r="E18" s="14"/>
      <c r="F18" s="30" t="str">
        <f t="shared" si="0"/>
        <v>Kém</v>
      </c>
      <c r="G18" s="14"/>
      <c r="H18" s="30" t="str">
        <f t="shared" si="1"/>
        <v>Kém</v>
      </c>
      <c r="I18" s="29"/>
    </row>
    <row r="19" spans="1:9" s="12" customFormat="1" ht="20.100000000000001" customHeight="1" x14ac:dyDescent="0.2">
      <c r="A19" s="14">
        <v>8</v>
      </c>
      <c r="B19" s="28" t="s">
        <v>324</v>
      </c>
      <c r="C19" s="43" t="s">
        <v>325</v>
      </c>
      <c r="D19" s="44" t="s">
        <v>224</v>
      </c>
      <c r="E19" s="14"/>
      <c r="F19" s="30" t="str">
        <f t="shared" si="0"/>
        <v>Kém</v>
      </c>
      <c r="G19" s="14"/>
      <c r="H19" s="30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28" t="s">
        <v>326</v>
      </c>
      <c r="C20" s="43" t="s">
        <v>118</v>
      </c>
      <c r="D20" s="44" t="s">
        <v>95</v>
      </c>
      <c r="E20" s="14"/>
      <c r="F20" s="30" t="str">
        <f t="shared" si="0"/>
        <v>Kém</v>
      </c>
      <c r="G20" s="14"/>
      <c r="H20" s="30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28" t="s">
        <v>327</v>
      </c>
      <c r="C21" s="43" t="s">
        <v>328</v>
      </c>
      <c r="D21" s="44" t="s">
        <v>102</v>
      </c>
      <c r="E21" s="14"/>
      <c r="F21" s="30" t="str">
        <f t="shared" si="0"/>
        <v>Kém</v>
      </c>
      <c r="G21" s="14"/>
      <c r="H21" s="30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28" t="s">
        <v>329</v>
      </c>
      <c r="C22" s="43" t="s">
        <v>330</v>
      </c>
      <c r="D22" s="44" t="s">
        <v>102</v>
      </c>
      <c r="E22" s="14"/>
      <c r="F22" s="30" t="str">
        <f t="shared" si="0"/>
        <v>Kém</v>
      </c>
      <c r="G22" s="14"/>
      <c r="H22" s="30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28" t="s">
        <v>331</v>
      </c>
      <c r="C23" s="43" t="s">
        <v>332</v>
      </c>
      <c r="D23" s="44" t="s">
        <v>102</v>
      </c>
      <c r="E23" s="14"/>
      <c r="F23" s="30" t="str">
        <f t="shared" si="0"/>
        <v>Kém</v>
      </c>
      <c r="G23" s="14"/>
      <c r="H23" s="30" t="str">
        <f t="shared" si="1"/>
        <v>Kém</v>
      </c>
      <c r="I23" s="29"/>
    </row>
    <row r="24" spans="1:9" s="12" customFormat="1" ht="20.100000000000001" customHeight="1" x14ac:dyDescent="0.2">
      <c r="A24" s="14">
        <v>13</v>
      </c>
      <c r="B24" s="28" t="s">
        <v>333</v>
      </c>
      <c r="C24" s="43" t="s">
        <v>334</v>
      </c>
      <c r="D24" s="44" t="s">
        <v>102</v>
      </c>
      <c r="E24" s="14"/>
      <c r="F24" s="30" t="str">
        <f t="shared" si="0"/>
        <v>Kém</v>
      </c>
      <c r="G24" s="14"/>
      <c r="H24" s="30" t="str">
        <f t="shared" si="1"/>
        <v>Kém</v>
      </c>
      <c r="I24" s="15"/>
    </row>
    <row r="25" spans="1:9" s="12" customFormat="1" ht="20.100000000000001" customHeight="1" x14ac:dyDescent="0.2">
      <c r="A25" s="14">
        <v>14</v>
      </c>
      <c r="B25" s="28" t="s">
        <v>335</v>
      </c>
      <c r="C25" s="43" t="s">
        <v>278</v>
      </c>
      <c r="D25" s="44" t="s">
        <v>336</v>
      </c>
      <c r="E25" s="14"/>
      <c r="F25" s="30" t="str">
        <f t="shared" si="0"/>
        <v>Kém</v>
      </c>
      <c r="G25" s="14"/>
      <c r="H25" s="30" t="str">
        <f t="shared" si="1"/>
        <v>Kém</v>
      </c>
      <c r="I25" s="29"/>
    </row>
    <row r="26" spans="1:9" s="12" customFormat="1" ht="20.100000000000001" customHeight="1" x14ac:dyDescent="0.2">
      <c r="A26" s="14">
        <v>15</v>
      </c>
      <c r="B26" s="28" t="s">
        <v>337</v>
      </c>
      <c r="C26" s="43" t="s">
        <v>338</v>
      </c>
      <c r="D26" s="44" t="s">
        <v>232</v>
      </c>
      <c r="E26" s="14"/>
      <c r="F26" s="30" t="str">
        <f t="shared" si="0"/>
        <v>Kém</v>
      </c>
      <c r="G26" s="14"/>
      <c r="H26" s="30" t="str">
        <f t="shared" si="1"/>
        <v>Kém</v>
      </c>
      <c r="I26" s="15"/>
    </row>
    <row r="27" spans="1:9" s="12" customFormat="1" ht="20.100000000000001" customHeight="1" x14ac:dyDescent="0.2">
      <c r="A27" s="14">
        <v>16</v>
      </c>
      <c r="B27" s="28" t="s">
        <v>339</v>
      </c>
      <c r="C27" s="43" t="s">
        <v>340</v>
      </c>
      <c r="D27" s="44" t="s">
        <v>240</v>
      </c>
      <c r="E27" s="14"/>
      <c r="F27" s="30" t="str">
        <f t="shared" si="0"/>
        <v>Kém</v>
      </c>
      <c r="G27" s="14"/>
      <c r="H27" s="30" t="str">
        <f t="shared" si="1"/>
        <v>Kém</v>
      </c>
      <c r="I27" s="15"/>
    </row>
    <row r="28" spans="1:9" s="12" customFormat="1" ht="20.100000000000001" customHeight="1" x14ac:dyDescent="0.2">
      <c r="A28" s="14">
        <v>17</v>
      </c>
      <c r="B28" s="28" t="s">
        <v>341</v>
      </c>
      <c r="C28" s="43" t="s">
        <v>342</v>
      </c>
      <c r="D28" s="44" t="s">
        <v>343</v>
      </c>
      <c r="E28" s="14"/>
      <c r="F28" s="30" t="str">
        <f t="shared" si="0"/>
        <v>Kém</v>
      </c>
      <c r="G28" s="14"/>
      <c r="H28" s="30" t="str">
        <f t="shared" si="1"/>
        <v>Kém</v>
      </c>
      <c r="I28" s="29"/>
    </row>
    <row r="29" spans="1:9" s="12" customFormat="1" ht="20.100000000000001" customHeight="1" x14ac:dyDescent="0.2">
      <c r="A29" s="14">
        <v>18</v>
      </c>
      <c r="B29" s="28" t="s">
        <v>344</v>
      </c>
      <c r="C29" s="43" t="s">
        <v>345</v>
      </c>
      <c r="D29" s="44" t="s">
        <v>346</v>
      </c>
      <c r="E29" s="14"/>
      <c r="F29" s="30" t="str">
        <f t="shared" si="0"/>
        <v>Kém</v>
      </c>
      <c r="G29" s="14"/>
      <c r="H29" s="30" t="str">
        <f t="shared" si="1"/>
        <v>Kém</v>
      </c>
      <c r="I29" s="29"/>
    </row>
    <row r="30" spans="1:9" s="12" customFormat="1" ht="20.100000000000001" customHeight="1" x14ac:dyDescent="0.2">
      <c r="A30" s="14">
        <v>19</v>
      </c>
      <c r="B30" s="28" t="s">
        <v>347</v>
      </c>
      <c r="C30" s="43" t="s">
        <v>348</v>
      </c>
      <c r="D30" s="44" t="s">
        <v>122</v>
      </c>
      <c r="E30" s="14"/>
      <c r="F30" s="30" t="str">
        <f t="shared" si="0"/>
        <v>Kém</v>
      </c>
      <c r="G30" s="14"/>
      <c r="H30" s="30" t="str">
        <f t="shared" si="1"/>
        <v>Kém</v>
      </c>
      <c r="I30" s="15"/>
    </row>
    <row r="31" spans="1:9" s="12" customFormat="1" ht="20.100000000000001" customHeight="1" x14ac:dyDescent="0.2">
      <c r="A31" s="14">
        <v>20</v>
      </c>
      <c r="B31" s="28" t="s">
        <v>349</v>
      </c>
      <c r="C31" s="43" t="s">
        <v>350</v>
      </c>
      <c r="D31" s="44" t="s">
        <v>122</v>
      </c>
      <c r="E31" s="14"/>
      <c r="F31" s="30" t="str">
        <f t="shared" si="0"/>
        <v>Kém</v>
      </c>
      <c r="G31" s="14"/>
      <c r="H31" s="30" t="str">
        <f t="shared" si="1"/>
        <v>Kém</v>
      </c>
      <c r="I31" s="15"/>
    </row>
    <row r="32" spans="1:9" s="12" customFormat="1" ht="20.100000000000001" customHeight="1" x14ac:dyDescent="0.2">
      <c r="A32" s="14">
        <v>21</v>
      </c>
      <c r="B32" s="28" t="s">
        <v>351</v>
      </c>
      <c r="C32" s="43" t="s">
        <v>352</v>
      </c>
      <c r="D32" s="44" t="s">
        <v>122</v>
      </c>
      <c r="E32" s="14"/>
      <c r="F32" s="30" t="str">
        <f t="shared" si="0"/>
        <v>Kém</v>
      </c>
      <c r="G32" s="14"/>
      <c r="H32" s="30" t="str">
        <f t="shared" si="1"/>
        <v>Kém</v>
      </c>
      <c r="I32" s="15"/>
    </row>
    <row r="33" spans="1:9" s="12" customFormat="1" ht="20.100000000000001" customHeight="1" x14ac:dyDescent="0.2">
      <c r="A33" s="14">
        <v>22</v>
      </c>
      <c r="B33" s="28" t="s">
        <v>353</v>
      </c>
      <c r="C33" s="43" t="s">
        <v>354</v>
      </c>
      <c r="D33" s="44" t="s">
        <v>122</v>
      </c>
      <c r="E33" s="14"/>
      <c r="F33" s="30" t="str">
        <f t="shared" si="0"/>
        <v>Kém</v>
      </c>
      <c r="G33" s="14"/>
      <c r="H33" s="30" t="str">
        <f t="shared" si="1"/>
        <v>Kém</v>
      </c>
      <c r="I33" s="15"/>
    </row>
    <row r="34" spans="1:9" s="12" customFormat="1" ht="20.100000000000001" customHeight="1" x14ac:dyDescent="0.2">
      <c r="A34" s="14">
        <v>23</v>
      </c>
      <c r="B34" s="28" t="s">
        <v>355</v>
      </c>
      <c r="C34" s="43" t="s">
        <v>356</v>
      </c>
      <c r="D34" s="44" t="s">
        <v>122</v>
      </c>
      <c r="E34" s="14"/>
      <c r="F34" s="30" t="str">
        <f t="shared" si="0"/>
        <v>Kém</v>
      </c>
      <c r="G34" s="14"/>
      <c r="H34" s="30" t="str">
        <f t="shared" si="1"/>
        <v>Kém</v>
      </c>
      <c r="I34" s="15"/>
    </row>
    <row r="35" spans="1:9" s="12" customFormat="1" ht="20.100000000000001" customHeight="1" x14ac:dyDescent="0.2">
      <c r="A35" s="14">
        <v>24</v>
      </c>
      <c r="B35" s="28" t="s">
        <v>357</v>
      </c>
      <c r="C35" s="43" t="s">
        <v>81</v>
      </c>
      <c r="D35" s="44" t="s">
        <v>122</v>
      </c>
      <c r="E35" s="14"/>
      <c r="F35" s="30" t="str">
        <f t="shared" si="0"/>
        <v>Kém</v>
      </c>
      <c r="G35" s="14"/>
      <c r="H35" s="30" t="str">
        <f t="shared" si="1"/>
        <v>Kém</v>
      </c>
      <c r="I35" s="15"/>
    </row>
    <row r="36" spans="1:9" s="12" customFormat="1" ht="20.100000000000001" customHeight="1" x14ac:dyDescent="0.2">
      <c r="A36" s="14">
        <v>25</v>
      </c>
      <c r="B36" s="28" t="s">
        <v>358</v>
      </c>
      <c r="C36" s="43" t="s">
        <v>359</v>
      </c>
      <c r="D36" s="44" t="s">
        <v>131</v>
      </c>
      <c r="E36" s="14"/>
      <c r="F36" s="30" t="str">
        <f t="shared" si="0"/>
        <v>Kém</v>
      </c>
      <c r="G36" s="14"/>
      <c r="H36" s="30" t="str">
        <f t="shared" si="1"/>
        <v>Kém</v>
      </c>
      <c r="I36" s="15"/>
    </row>
    <row r="37" spans="1:9" s="12" customFormat="1" ht="20.100000000000001" customHeight="1" x14ac:dyDescent="0.2">
      <c r="A37" s="14">
        <v>26</v>
      </c>
      <c r="B37" s="28" t="s">
        <v>360</v>
      </c>
      <c r="C37" s="43" t="s">
        <v>361</v>
      </c>
      <c r="D37" s="44" t="s">
        <v>362</v>
      </c>
      <c r="E37" s="14"/>
      <c r="F37" s="30" t="str">
        <f t="shared" si="0"/>
        <v>Kém</v>
      </c>
      <c r="G37" s="14"/>
      <c r="H37" s="30" t="str">
        <f t="shared" si="1"/>
        <v>Kém</v>
      </c>
      <c r="I37" s="15"/>
    </row>
    <row r="38" spans="1:9" s="12" customFormat="1" ht="20.100000000000001" customHeight="1" x14ac:dyDescent="0.2">
      <c r="A38" s="14">
        <v>27</v>
      </c>
      <c r="B38" s="28" t="s">
        <v>363</v>
      </c>
      <c r="C38" s="43" t="s">
        <v>286</v>
      </c>
      <c r="D38" s="44" t="s">
        <v>138</v>
      </c>
      <c r="E38" s="14"/>
      <c r="F38" s="30" t="str">
        <f t="shared" si="0"/>
        <v>Kém</v>
      </c>
      <c r="G38" s="14"/>
      <c r="H38" s="30" t="str">
        <f t="shared" si="1"/>
        <v>Kém</v>
      </c>
      <c r="I38" s="15"/>
    </row>
    <row r="39" spans="1:9" s="12" customFormat="1" ht="20.100000000000001" customHeight="1" x14ac:dyDescent="0.2">
      <c r="A39" s="14">
        <v>28</v>
      </c>
      <c r="B39" s="28" t="s">
        <v>364</v>
      </c>
      <c r="C39" s="43" t="s">
        <v>365</v>
      </c>
      <c r="D39" s="44" t="s">
        <v>366</v>
      </c>
      <c r="E39" s="14"/>
      <c r="F39" s="30" t="str">
        <f t="shared" si="0"/>
        <v>Kém</v>
      </c>
      <c r="G39" s="14"/>
      <c r="H39" s="30" t="str">
        <f t="shared" si="1"/>
        <v>Kém</v>
      </c>
      <c r="I39" s="29"/>
    </row>
    <row r="40" spans="1:9" s="12" customFormat="1" ht="20.100000000000001" customHeight="1" x14ac:dyDescent="0.2">
      <c r="A40" s="14">
        <v>29</v>
      </c>
      <c r="B40" s="28" t="s">
        <v>367</v>
      </c>
      <c r="C40" s="43" t="s">
        <v>368</v>
      </c>
      <c r="D40" s="44" t="s">
        <v>369</v>
      </c>
      <c r="E40" s="14"/>
      <c r="F40" s="30" t="str">
        <f t="shared" si="0"/>
        <v>Kém</v>
      </c>
      <c r="G40" s="14"/>
      <c r="H40" s="30" t="str">
        <f t="shared" si="1"/>
        <v>Kém</v>
      </c>
      <c r="I40" s="15"/>
    </row>
    <row r="41" spans="1:9" s="12" customFormat="1" ht="20.100000000000001" customHeight="1" x14ac:dyDescent="0.2">
      <c r="A41" s="14">
        <v>30</v>
      </c>
      <c r="B41" s="28" t="s">
        <v>370</v>
      </c>
      <c r="C41" s="43" t="s">
        <v>371</v>
      </c>
      <c r="D41" s="44" t="s">
        <v>372</v>
      </c>
      <c r="E41" s="14"/>
      <c r="F41" s="30" t="str">
        <f t="shared" si="0"/>
        <v>Kém</v>
      </c>
      <c r="G41" s="14"/>
      <c r="H41" s="30" t="str">
        <f t="shared" si="1"/>
        <v>Kém</v>
      </c>
      <c r="I41" s="15"/>
    </row>
    <row r="42" spans="1:9" s="12" customFormat="1" ht="20.100000000000001" customHeight="1" x14ac:dyDescent="0.2">
      <c r="A42" s="14">
        <v>31</v>
      </c>
      <c r="B42" s="28" t="s">
        <v>373</v>
      </c>
      <c r="C42" s="43" t="s">
        <v>374</v>
      </c>
      <c r="D42" s="44" t="s">
        <v>162</v>
      </c>
      <c r="E42" s="14"/>
      <c r="F42" s="30" t="str">
        <f t="shared" si="0"/>
        <v>Kém</v>
      </c>
      <c r="G42" s="14"/>
      <c r="H42" s="30" t="str">
        <f t="shared" si="1"/>
        <v>Kém</v>
      </c>
      <c r="I42" s="15"/>
    </row>
    <row r="43" spans="1:9" s="12" customFormat="1" ht="20.100000000000001" customHeight="1" x14ac:dyDescent="0.2">
      <c r="A43" s="14">
        <v>32</v>
      </c>
      <c r="B43" s="28" t="s">
        <v>375</v>
      </c>
      <c r="C43" s="43" t="s">
        <v>64</v>
      </c>
      <c r="D43" s="44" t="s">
        <v>162</v>
      </c>
      <c r="E43" s="14"/>
      <c r="F43" s="30" t="str">
        <f t="shared" si="0"/>
        <v>Kém</v>
      </c>
      <c r="G43" s="14"/>
      <c r="H43" s="30" t="str">
        <f t="shared" si="1"/>
        <v>Kém</v>
      </c>
      <c r="I43" s="15"/>
    </row>
    <row r="44" spans="1:9" s="12" customFormat="1" ht="20.100000000000001" customHeight="1" x14ac:dyDescent="0.2">
      <c r="A44" s="14">
        <v>33</v>
      </c>
      <c r="B44" s="28" t="s">
        <v>377</v>
      </c>
      <c r="C44" s="43" t="s">
        <v>378</v>
      </c>
      <c r="D44" s="44" t="s">
        <v>379</v>
      </c>
      <c r="E44" s="14"/>
      <c r="F44" s="30" t="str">
        <f t="shared" si="0"/>
        <v>Kém</v>
      </c>
      <c r="G44" s="14"/>
      <c r="H44" s="30" t="str">
        <f t="shared" si="1"/>
        <v>Kém</v>
      </c>
      <c r="I44" s="29"/>
    </row>
    <row r="45" spans="1:9" s="12" customFormat="1" ht="20.100000000000001" customHeight="1" x14ac:dyDescent="0.2">
      <c r="A45" s="14">
        <v>34</v>
      </c>
      <c r="B45" s="28" t="s">
        <v>380</v>
      </c>
      <c r="C45" s="43" t="s">
        <v>325</v>
      </c>
      <c r="D45" s="44" t="s">
        <v>275</v>
      </c>
      <c r="E45" s="14"/>
      <c r="F45" s="30" t="str">
        <f t="shared" si="0"/>
        <v>Kém</v>
      </c>
      <c r="G45" s="14"/>
      <c r="H45" s="30" t="str">
        <f t="shared" si="1"/>
        <v>Kém</v>
      </c>
      <c r="I45" s="15"/>
    </row>
    <row r="46" spans="1:9" s="12" customFormat="1" ht="20.100000000000001" customHeight="1" x14ac:dyDescent="0.2">
      <c r="A46" s="14">
        <v>35</v>
      </c>
      <c r="B46" s="28" t="s">
        <v>381</v>
      </c>
      <c r="C46" s="43" t="s">
        <v>382</v>
      </c>
      <c r="D46" s="44" t="s">
        <v>383</v>
      </c>
      <c r="E46" s="14"/>
      <c r="F46" s="30" t="str">
        <f t="shared" si="0"/>
        <v>Kém</v>
      </c>
      <c r="G46" s="14"/>
      <c r="H46" s="30" t="str">
        <f t="shared" si="1"/>
        <v>Kém</v>
      </c>
      <c r="I46" s="29"/>
    </row>
    <row r="47" spans="1:9" s="12" customFormat="1" ht="20.100000000000001" customHeight="1" x14ac:dyDescent="0.2">
      <c r="A47" s="14">
        <v>36</v>
      </c>
      <c r="B47" s="28" t="s">
        <v>384</v>
      </c>
      <c r="C47" s="43" t="s">
        <v>385</v>
      </c>
      <c r="D47" s="44" t="s">
        <v>386</v>
      </c>
      <c r="E47" s="14"/>
      <c r="F47" s="30" t="str">
        <f t="shared" si="0"/>
        <v>Kém</v>
      </c>
      <c r="G47" s="14"/>
      <c r="H47" s="30" t="str">
        <f t="shared" si="1"/>
        <v>Kém</v>
      </c>
      <c r="I47" s="15"/>
    </row>
    <row r="48" spans="1:9" s="12" customFormat="1" ht="20.100000000000001" customHeight="1" x14ac:dyDescent="0.2">
      <c r="A48" s="14">
        <v>37</v>
      </c>
      <c r="B48" s="28" t="s">
        <v>387</v>
      </c>
      <c r="C48" s="43" t="s">
        <v>388</v>
      </c>
      <c r="D48" s="44" t="s">
        <v>389</v>
      </c>
      <c r="E48" s="14"/>
      <c r="F48" s="30" t="str">
        <f t="shared" si="0"/>
        <v>Kém</v>
      </c>
      <c r="G48" s="14"/>
      <c r="H48" s="30" t="str">
        <f t="shared" si="1"/>
        <v>Kém</v>
      </c>
      <c r="I48" s="15"/>
    </row>
    <row r="49" spans="1:9" s="12" customFormat="1" ht="20.100000000000001" customHeight="1" x14ac:dyDescent="0.2">
      <c r="A49" s="14">
        <v>38</v>
      </c>
      <c r="B49" s="28" t="s">
        <v>390</v>
      </c>
      <c r="C49" s="43" t="s">
        <v>391</v>
      </c>
      <c r="D49" s="44" t="s">
        <v>290</v>
      </c>
      <c r="E49" s="14"/>
      <c r="F49" s="30" t="str">
        <f t="shared" si="0"/>
        <v>Kém</v>
      </c>
      <c r="G49" s="14"/>
      <c r="H49" s="30" t="str">
        <f t="shared" si="1"/>
        <v>Kém</v>
      </c>
      <c r="I49" s="29"/>
    </row>
    <row r="50" spans="1:9" s="12" customFormat="1" ht="20.100000000000001" customHeight="1" x14ac:dyDescent="0.2">
      <c r="A50" s="14">
        <v>39</v>
      </c>
      <c r="B50" s="28" t="s">
        <v>392</v>
      </c>
      <c r="C50" s="43" t="s">
        <v>393</v>
      </c>
      <c r="D50" s="44" t="s">
        <v>394</v>
      </c>
      <c r="E50" s="14"/>
      <c r="F50" s="30" t="str">
        <f t="shared" si="0"/>
        <v>Kém</v>
      </c>
      <c r="G50" s="14"/>
      <c r="H50" s="30" t="str">
        <f t="shared" si="1"/>
        <v>Kém</v>
      </c>
      <c r="I50" s="29"/>
    </row>
    <row r="51" spans="1:9" s="12" customFormat="1" ht="20.100000000000001" customHeight="1" x14ac:dyDescent="0.2">
      <c r="A51" s="14">
        <v>40</v>
      </c>
      <c r="B51" s="28" t="s">
        <v>395</v>
      </c>
      <c r="C51" s="43" t="s">
        <v>396</v>
      </c>
      <c r="D51" s="44" t="s">
        <v>302</v>
      </c>
      <c r="E51" s="14"/>
      <c r="F51" s="30" t="str">
        <f t="shared" si="0"/>
        <v>Kém</v>
      </c>
      <c r="G51" s="14"/>
      <c r="H51" s="30" t="str">
        <f t="shared" si="1"/>
        <v>Kém</v>
      </c>
      <c r="I51" s="15"/>
    </row>
    <row r="52" spans="1:9" s="12" customFormat="1" ht="20.100000000000001" customHeight="1" x14ac:dyDescent="0.2">
      <c r="A52" s="14">
        <v>41</v>
      </c>
      <c r="B52" s="28" t="s">
        <v>397</v>
      </c>
      <c r="C52" s="43" t="s">
        <v>398</v>
      </c>
      <c r="D52" s="44" t="s">
        <v>199</v>
      </c>
      <c r="E52" s="14"/>
      <c r="F52" s="30" t="str">
        <f t="shared" si="0"/>
        <v>Kém</v>
      </c>
      <c r="G52" s="14"/>
      <c r="H52" s="30" t="str">
        <f t="shared" si="1"/>
        <v>Kém</v>
      </c>
      <c r="I52" s="15"/>
    </row>
    <row r="53" spans="1:9" s="12" customFormat="1" ht="20.100000000000001" customHeight="1" x14ac:dyDescent="0.2">
      <c r="A53" s="14">
        <v>42</v>
      </c>
      <c r="B53" s="28" t="s">
        <v>399</v>
      </c>
      <c r="C53" s="43" t="s">
        <v>400</v>
      </c>
      <c r="D53" s="44" t="s">
        <v>204</v>
      </c>
      <c r="E53" s="14"/>
      <c r="F53" s="30" t="str">
        <f t="shared" si="0"/>
        <v>Kém</v>
      </c>
      <c r="G53" s="14"/>
      <c r="H53" s="30" t="str">
        <f t="shared" si="1"/>
        <v>Kém</v>
      </c>
      <c r="I53" s="15"/>
    </row>
    <row r="54" spans="1:9" s="12" customFormat="1" ht="20.100000000000001" customHeight="1" x14ac:dyDescent="0.2">
      <c r="A54" s="14">
        <v>43</v>
      </c>
      <c r="B54" s="28" t="s">
        <v>401</v>
      </c>
      <c r="C54" s="43" t="s">
        <v>402</v>
      </c>
      <c r="D54" s="44" t="s">
        <v>403</v>
      </c>
      <c r="E54" s="14"/>
      <c r="F54" s="30" t="str">
        <f t="shared" si="0"/>
        <v>Kém</v>
      </c>
      <c r="G54" s="14"/>
      <c r="H54" s="30" t="str">
        <f t="shared" si="1"/>
        <v>Kém</v>
      </c>
      <c r="I54" s="15"/>
    </row>
    <row r="55" spans="1:9" ht="24.95" customHeight="1" x14ac:dyDescent="0.25">
      <c r="A55" s="22"/>
      <c r="B55" s="22"/>
      <c r="C55" s="69" t="s">
        <v>11</v>
      </c>
      <c r="D55" s="69"/>
      <c r="E55" s="69"/>
      <c r="F55" s="69"/>
      <c r="G55" s="69"/>
      <c r="H55" s="69"/>
      <c r="I55" s="69"/>
    </row>
    <row r="56" spans="1:9" ht="24.95" customHeight="1" x14ac:dyDescent="0.25">
      <c r="C56" s="70" t="s">
        <v>12</v>
      </c>
      <c r="D56" s="25"/>
      <c r="E56" s="71" t="s">
        <v>6</v>
      </c>
      <c r="F56" s="72"/>
      <c r="G56" s="71" t="s">
        <v>7</v>
      </c>
      <c r="H56" s="72"/>
      <c r="I56" s="73" t="s">
        <v>8</v>
      </c>
    </row>
    <row r="57" spans="1:9" s="12" customFormat="1" ht="24.95" customHeight="1" x14ac:dyDescent="0.2">
      <c r="C57" s="63"/>
      <c r="D57" s="20"/>
      <c r="E57" s="13" t="s">
        <v>13</v>
      </c>
      <c r="F57" s="16" t="s">
        <v>14</v>
      </c>
      <c r="G57" s="13" t="s">
        <v>13</v>
      </c>
      <c r="H57" s="16" t="s">
        <v>14</v>
      </c>
      <c r="I57" s="67"/>
    </row>
    <row r="58" spans="1:9" ht="24.95" customHeight="1" x14ac:dyDescent="0.25">
      <c r="C58" s="23" t="s">
        <v>15</v>
      </c>
      <c r="D58" s="39"/>
      <c r="E58" s="31">
        <f>COUNTIF(F11:F54,"Xuất sắc")</f>
        <v>0</v>
      </c>
      <c r="F58" s="35" t="e">
        <f>E58*100/#REF!</f>
        <v>#REF!</v>
      </c>
      <c r="G58" s="31">
        <f>COUNTIF(H12:H54,"Xuất sắc")</f>
        <v>0</v>
      </c>
      <c r="H58" s="35" t="e">
        <f>G58*100/#REF!</f>
        <v>#REF!</v>
      </c>
      <c r="I58" s="17"/>
    </row>
    <row r="59" spans="1:9" ht="24.95" customHeight="1" x14ac:dyDescent="0.25">
      <c r="C59" s="23" t="s">
        <v>16</v>
      </c>
      <c r="D59" s="39"/>
      <c r="E59" s="31">
        <f>COUNTIF(F12:F54,"Tốt")</f>
        <v>0</v>
      </c>
      <c r="F59" s="36" t="e">
        <f>E59*100/#REF!</f>
        <v>#REF!</v>
      </c>
      <c r="G59" s="31">
        <f>COUNTIF(H12:H54,"Tốt")</f>
        <v>0</v>
      </c>
      <c r="H59" s="36" t="e">
        <f>G59*100/#REF!</f>
        <v>#REF!</v>
      </c>
      <c r="I59" s="17"/>
    </row>
    <row r="60" spans="1:9" ht="24.95" customHeight="1" x14ac:dyDescent="0.25">
      <c r="C60" s="23" t="s">
        <v>17</v>
      </c>
      <c r="D60" s="39"/>
      <c r="E60" s="31">
        <f>COUNTIF(F12:F54,"Khá")</f>
        <v>0</v>
      </c>
      <c r="F60" s="36" t="e">
        <f>E60*100/#REF!</f>
        <v>#REF!</v>
      </c>
      <c r="G60" s="31">
        <f>COUNTIF(H12:H54,"Khá")</f>
        <v>0</v>
      </c>
      <c r="H60" s="36" t="e">
        <f>G60*100/#REF!</f>
        <v>#REF!</v>
      </c>
      <c r="I60" s="17"/>
    </row>
    <row r="61" spans="1:9" ht="24.95" customHeight="1" x14ac:dyDescent="0.25">
      <c r="C61" s="23" t="s">
        <v>18</v>
      </c>
      <c r="D61" s="39"/>
      <c r="E61" s="31">
        <f>COUNTIF(F12:F54,"TB")</f>
        <v>0</v>
      </c>
      <c r="F61" s="36" t="e">
        <f>E61*100/#REF!</f>
        <v>#REF!</v>
      </c>
      <c r="G61" s="31">
        <f>COUNTIF(H12:H54,"TB")</f>
        <v>0</v>
      </c>
      <c r="H61" s="36" t="e">
        <f>G61*100/#REF!</f>
        <v>#REF!</v>
      </c>
      <c r="I61" s="17"/>
    </row>
    <row r="62" spans="1:9" ht="24.95" customHeight="1" x14ac:dyDescent="0.25">
      <c r="C62" s="23" t="s">
        <v>19</v>
      </c>
      <c r="D62" s="39"/>
      <c r="E62" s="31">
        <f>COUNTIF(F12:F54,"Yếu")</f>
        <v>0</v>
      </c>
      <c r="F62" s="35" t="e">
        <f>E62*100/#REF!</f>
        <v>#REF!</v>
      </c>
      <c r="G62" s="31">
        <f>COUNTIF(H12:H54,"Yếu")</f>
        <v>0</v>
      </c>
      <c r="H62" s="35" t="e">
        <f>G62*100/#REF!</f>
        <v>#REF!</v>
      </c>
      <c r="I62" s="17"/>
    </row>
    <row r="63" spans="1:9" ht="24.95" customHeight="1" thickBot="1" x14ac:dyDescent="0.3">
      <c r="C63" s="24" t="s">
        <v>29</v>
      </c>
      <c r="D63" s="40"/>
      <c r="E63" s="33">
        <f>COUNTIF(F12:F54,"Kém")</f>
        <v>43</v>
      </c>
      <c r="F63" s="37" t="e">
        <f>E63*100/#REF!</f>
        <v>#REF!</v>
      </c>
      <c r="G63" s="33">
        <f>COUNTIF(H12:H54,"Kém")</f>
        <v>43</v>
      </c>
      <c r="H63" s="37" t="e">
        <f>G63*100/#REF!</f>
        <v>#REF!</v>
      </c>
      <c r="I63" s="18"/>
    </row>
    <row r="64" spans="1:9" ht="15" customHeight="1" x14ac:dyDescent="0.25">
      <c r="C64" s="19"/>
      <c r="D64" s="19"/>
    </row>
    <row r="65" spans="1:9" ht="18" customHeight="1" x14ac:dyDescent="0.25">
      <c r="E65" s="61" t="s">
        <v>22</v>
      </c>
      <c r="F65" s="61"/>
      <c r="G65" s="61"/>
      <c r="H65" s="61"/>
      <c r="I65" s="61"/>
    </row>
    <row r="66" spans="1:9" ht="18" customHeight="1" x14ac:dyDescent="0.25">
      <c r="A66" s="45" t="s">
        <v>7</v>
      </c>
      <c r="B66" s="45"/>
      <c r="C66" s="45"/>
      <c r="D66" s="45" t="s">
        <v>6</v>
      </c>
      <c r="E66" s="45"/>
      <c r="F66" s="45"/>
      <c r="G66" s="45"/>
      <c r="H66" s="45" t="s">
        <v>20</v>
      </c>
      <c r="I66" s="45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>
      <c r="A76" s="1">
        <v>1</v>
      </c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</mergeCells>
  <conditionalFormatting sqref="F36:F54 H36:H54">
    <cfRule type="cellIs" dxfId="19" priority="15" stopIfTrue="1" operator="equal">
      <formula>"SVG"</formula>
    </cfRule>
    <cfRule type="cellIs" dxfId="18" priority="16" stopIfTrue="1" operator="equal">
      <formula>"SVXS"</formula>
    </cfRule>
  </conditionalFormatting>
  <conditionalFormatting sqref="F15:F35 H15:H35">
    <cfRule type="cellIs" dxfId="17" priority="13" stopIfTrue="1" operator="equal">
      <formula>"SVG"</formula>
    </cfRule>
    <cfRule type="cellIs" dxfId="16" priority="14" stopIfTrue="1" operator="equal">
      <formula>"SVXS"</formula>
    </cfRule>
  </conditionalFormatting>
  <conditionalFormatting sqref="F12:F14 H12:H14">
    <cfRule type="cellIs" dxfId="15" priority="11" stopIfTrue="1" operator="equal">
      <formula>"SVG"</formula>
    </cfRule>
    <cfRule type="cellIs" dxfId="14" priority="1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zoomScaleNormal="100" workbookViewId="0">
      <selection activeCell="C12" sqref="C12:D2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8" t="s">
        <v>21</v>
      </c>
      <c r="B2" s="48"/>
      <c r="C2" s="48"/>
      <c r="D2" s="48"/>
      <c r="E2" s="49" t="s">
        <v>1</v>
      </c>
      <c r="F2" s="49"/>
      <c r="G2" s="49"/>
      <c r="H2" s="49"/>
      <c r="I2" s="4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5" t="s">
        <v>23</v>
      </c>
      <c r="B3" s="45"/>
      <c r="C3" s="45"/>
      <c r="D3" s="45"/>
      <c r="E3" s="50" t="s">
        <v>2</v>
      </c>
      <c r="F3" s="50"/>
      <c r="G3" s="50"/>
      <c r="H3" s="50"/>
      <c r="I3" s="5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7" t="s">
        <v>442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1" t="s">
        <v>26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21.95" customHeight="1" x14ac:dyDescent="0.2">
      <c r="A12" s="14">
        <v>1</v>
      </c>
      <c r="B12" s="28" t="s">
        <v>445</v>
      </c>
      <c r="C12" s="41" t="s">
        <v>446</v>
      </c>
      <c r="D12" s="42" t="s">
        <v>447</v>
      </c>
      <c r="E12" s="15"/>
      <c r="F12" s="30" t="str">
        <f t="shared" ref="F12:F24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0" t="str">
        <f t="shared" ref="H12:H24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.95" customHeight="1" x14ac:dyDescent="0.2">
      <c r="A13" s="14">
        <v>2</v>
      </c>
      <c r="B13" s="28" t="s">
        <v>448</v>
      </c>
      <c r="C13" s="43" t="s">
        <v>78</v>
      </c>
      <c r="D13" s="44" t="s">
        <v>62</v>
      </c>
      <c r="E13" s="15"/>
      <c r="F13" s="30" t="str">
        <f t="shared" si="0"/>
        <v>Kém</v>
      </c>
      <c r="G13" s="15"/>
      <c r="H13" s="30" t="str">
        <f t="shared" si="1"/>
        <v>Kém</v>
      </c>
      <c r="I13" s="15"/>
    </row>
    <row r="14" spans="1:20" s="12" customFormat="1" ht="21.95" customHeight="1" x14ac:dyDescent="0.2">
      <c r="A14" s="14">
        <v>3</v>
      </c>
      <c r="B14" s="28" t="s">
        <v>449</v>
      </c>
      <c r="C14" s="43" t="s">
        <v>450</v>
      </c>
      <c r="D14" s="44" t="s">
        <v>451</v>
      </c>
      <c r="E14" s="15"/>
      <c r="F14" s="30" t="str">
        <f t="shared" si="0"/>
        <v>Kém</v>
      </c>
      <c r="G14" s="15"/>
      <c r="H14" s="30" t="str">
        <f t="shared" si="1"/>
        <v>Kém</v>
      </c>
      <c r="I14" s="15"/>
    </row>
    <row r="15" spans="1:20" s="12" customFormat="1" ht="21.95" customHeight="1" x14ac:dyDescent="0.2">
      <c r="A15" s="14">
        <v>4</v>
      </c>
      <c r="B15" s="28" t="s">
        <v>452</v>
      </c>
      <c r="C15" s="43" t="s">
        <v>376</v>
      </c>
      <c r="D15" s="44" t="s">
        <v>453</v>
      </c>
      <c r="E15" s="15"/>
      <c r="F15" s="30" t="str">
        <f t="shared" si="0"/>
        <v>Kém</v>
      </c>
      <c r="G15" s="15"/>
      <c r="H15" s="30" t="str">
        <f t="shared" si="1"/>
        <v>Kém</v>
      </c>
      <c r="I15" s="15"/>
    </row>
    <row r="16" spans="1:20" s="12" customFormat="1" ht="21.95" customHeight="1" x14ac:dyDescent="0.2">
      <c r="A16" s="14">
        <v>5</v>
      </c>
      <c r="B16" s="28" t="s">
        <v>454</v>
      </c>
      <c r="C16" s="43" t="s">
        <v>455</v>
      </c>
      <c r="D16" s="44" t="s">
        <v>362</v>
      </c>
      <c r="E16" s="15"/>
      <c r="F16" s="30" t="str">
        <f t="shared" si="0"/>
        <v>Kém</v>
      </c>
      <c r="G16" s="15"/>
      <c r="H16" s="30" t="str">
        <f t="shared" si="1"/>
        <v>Kém</v>
      </c>
      <c r="I16" s="15"/>
    </row>
    <row r="17" spans="1:9" s="12" customFormat="1" ht="21.95" customHeight="1" x14ac:dyDescent="0.2">
      <c r="A17" s="14">
        <v>6</v>
      </c>
      <c r="B17" s="28" t="s">
        <v>456</v>
      </c>
      <c r="C17" s="43" t="s">
        <v>457</v>
      </c>
      <c r="D17" s="44" t="s">
        <v>458</v>
      </c>
      <c r="E17" s="15"/>
      <c r="F17" s="30" t="str">
        <f t="shared" si="0"/>
        <v>Kém</v>
      </c>
      <c r="G17" s="15"/>
      <c r="H17" s="30" t="str">
        <f t="shared" si="1"/>
        <v>Kém</v>
      </c>
      <c r="I17" s="15"/>
    </row>
    <row r="18" spans="1:9" s="12" customFormat="1" ht="21.95" customHeight="1" x14ac:dyDescent="0.2">
      <c r="A18" s="14">
        <v>7</v>
      </c>
      <c r="B18" s="28" t="s">
        <v>459</v>
      </c>
      <c r="C18" s="43" t="s">
        <v>460</v>
      </c>
      <c r="D18" s="44" t="s">
        <v>461</v>
      </c>
      <c r="E18" s="15"/>
      <c r="F18" s="30" t="str">
        <f t="shared" si="0"/>
        <v>Kém</v>
      </c>
      <c r="G18" s="15"/>
      <c r="H18" s="30" t="str">
        <f t="shared" si="1"/>
        <v>Kém</v>
      </c>
      <c r="I18" s="15"/>
    </row>
    <row r="19" spans="1:9" s="12" customFormat="1" ht="21.95" customHeight="1" x14ac:dyDescent="0.2">
      <c r="A19" s="14">
        <v>8</v>
      </c>
      <c r="B19" s="28" t="s">
        <v>462</v>
      </c>
      <c r="C19" s="43" t="s">
        <v>463</v>
      </c>
      <c r="D19" s="44" t="s">
        <v>464</v>
      </c>
      <c r="E19" s="15"/>
      <c r="F19" s="30" t="str">
        <f t="shared" si="0"/>
        <v>Kém</v>
      </c>
      <c r="G19" s="15"/>
      <c r="H19" s="30" t="str">
        <f t="shared" si="1"/>
        <v>Kém</v>
      </c>
      <c r="I19" s="15"/>
    </row>
    <row r="20" spans="1:9" s="12" customFormat="1" ht="21.95" customHeight="1" x14ac:dyDescent="0.2">
      <c r="A20" s="14">
        <v>9</v>
      </c>
      <c r="B20" s="28" t="s">
        <v>465</v>
      </c>
      <c r="C20" s="43" t="s">
        <v>466</v>
      </c>
      <c r="D20" s="44" t="s">
        <v>372</v>
      </c>
      <c r="E20" s="15"/>
      <c r="F20" s="30" t="str">
        <f t="shared" si="0"/>
        <v>Kém</v>
      </c>
      <c r="G20" s="15"/>
      <c r="H20" s="30" t="str">
        <f t="shared" si="1"/>
        <v>Kém</v>
      </c>
      <c r="I20" s="29"/>
    </row>
    <row r="21" spans="1:9" s="12" customFormat="1" ht="21.95" customHeight="1" x14ac:dyDescent="0.2">
      <c r="A21" s="14">
        <v>10</v>
      </c>
      <c r="B21" s="28" t="s">
        <v>467</v>
      </c>
      <c r="C21" s="43" t="s">
        <v>468</v>
      </c>
      <c r="D21" s="44" t="s">
        <v>469</v>
      </c>
      <c r="E21" s="15"/>
      <c r="F21" s="30" t="str">
        <f t="shared" si="0"/>
        <v>Kém</v>
      </c>
      <c r="G21" s="15"/>
      <c r="H21" s="30" t="str">
        <f t="shared" si="1"/>
        <v>Kém</v>
      </c>
      <c r="I21" s="15"/>
    </row>
    <row r="22" spans="1:9" s="12" customFormat="1" ht="21.95" customHeight="1" x14ac:dyDescent="0.2">
      <c r="A22" s="14">
        <v>11</v>
      </c>
      <c r="B22" s="28" t="s">
        <v>470</v>
      </c>
      <c r="C22" s="43" t="s">
        <v>471</v>
      </c>
      <c r="D22" s="44" t="s">
        <v>472</v>
      </c>
      <c r="E22" s="15"/>
      <c r="F22" s="30" t="str">
        <f t="shared" si="0"/>
        <v>Kém</v>
      </c>
      <c r="G22" s="15"/>
      <c r="H22" s="30" t="str">
        <f t="shared" si="1"/>
        <v>Kém</v>
      </c>
      <c r="I22" s="15"/>
    </row>
    <row r="23" spans="1:9" s="12" customFormat="1" ht="21.95" customHeight="1" x14ac:dyDescent="0.2">
      <c r="A23" s="14">
        <v>12</v>
      </c>
      <c r="B23" s="28" t="s">
        <v>473</v>
      </c>
      <c r="C23" s="43" t="s">
        <v>474</v>
      </c>
      <c r="D23" s="44" t="s">
        <v>475</v>
      </c>
      <c r="E23" s="15"/>
      <c r="F23" s="30" t="str">
        <f t="shared" si="0"/>
        <v>Kém</v>
      </c>
      <c r="G23" s="15"/>
      <c r="H23" s="30" t="str">
        <f t="shared" si="1"/>
        <v>Kém</v>
      </c>
      <c r="I23" s="15"/>
    </row>
    <row r="24" spans="1:9" s="12" customFormat="1" ht="21.95" customHeight="1" x14ac:dyDescent="0.2">
      <c r="A24" s="14">
        <v>13</v>
      </c>
      <c r="B24" s="28" t="s">
        <v>476</v>
      </c>
      <c r="C24" s="43" t="s">
        <v>477</v>
      </c>
      <c r="D24" s="44" t="s">
        <v>478</v>
      </c>
      <c r="E24" s="15"/>
      <c r="F24" s="30" t="str">
        <f t="shared" si="0"/>
        <v>Kém</v>
      </c>
      <c r="G24" s="15"/>
      <c r="H24" s="30" t="str">
        <f t="shared" si="1"/>
        <v>Kém</v>
      </c>
      <c r="I24" s="15"/>
    </row>
    <row r="25" spans="1:9" ht="24.95" customHeight="1" x14ac:dyDescent="0.25">
      <c r="A25" s="22"/>
      <c r="B25" s="22"/>
      <c r="C25" s="62" t="s">
        <v>11</v>
      </c>
      <c r="D25" s="62"/>
      <c r="E25" s="62"/>
      <c r="F25" s="62"/>
      <c r="G25" s="62"/>
      <c r="H25" s="62"/>
      <c r="I25" s="62"/>
    </row>
    <row r="26" spans="1:9" ht="21.95" customHeight="1" x14ac:dyDescent="0.25">
      <c r="C26" s="63" t="s">
        <v>12</v>
      </c>
      <c r="D26" s="25"/>
      <c r="E26" s="65" t="s">
        <v>6</v>
      </c>
      <c r="F26" s="66"/>
      <c r="G26" s="65" t="s">
        <v>7</v>
      </c>
      <c r="H26" s="66"/>
      <c r="I26" s="67" t="s">
        <v>8</v>
      </c>
    </row>
    <row r="27" spans="1:9" s="12" customFormat="1" ht="21.95" customHeight="1" x14ac:dyDescent="0.2">
      <c r="C27" s="64"/>
      <c r="D27" s="20"/>
      <c r="E27" s="13" t="s">
        <v>13</v>
      </c>
      <c r="F27" s="16" t="s">
        <v>14</v>
      </c>
      <c r="G27" s="13" t="s">
        <v>13</v>
      </c>
      <c r="H27" s="16" t="s">
        <v>14</v>
      </c>
      <c r="I27" s="68"/>
    </row>
    <row r="28" spans="1:9" ht="21.95" customHeight="1" x14ac:dyDescent="0.25">
      <c r="C28" s="23" t="s">
        <v>15</v>
      </c>
      <c r="D28" s="11"/>
      <c r="E28" s="31">
        <f>COUNTIF(F12:F24,"Xuất sắc")</f>
        <v>0</v>
      </c>
      <c r="F28" s="35">
        <f>E28*100/A24</f>
        <v>0</v>
      </c>
      <c r="G28" s="31">
        <f>COUNTIF(H12:H24,"Xuất sắc")</f>
        <v>0</v>
      </c>
      <c r="H28" s="35">
        <f>G28*100/A24</f>
        <v>0</v>
      </c>
      <c r="I28" s="17"/>
    </row>
    <row r="29" spans="1:9" ht="21.95" customHeight="1" x14ac:dyDescent="0.25">
      <c r="C29" s="23" t="s">
        <v>16</v>
      </c>
      <c r="D29" s="11"/>
      <c r="E29" s="31">
        <f>COUNTIF(F12:F24,"Tốt")</f>
        <v>0</v>
      </c>
      <c r="F29" s="36">
        <f>E29*100/A24</f>
        <v>0</v>
      </c>
      <c r="G29" s="31">
        <f>COUNTIF(H12:H24,"Tốt")</f>
        <v>0</v>
      </c>
      <c r="H29" s="36">
        <f>G29*100/A24</f>
        <v>0</v>
      </c>
      <c r="I29" s="17"/>
    </row>
    <row r="30" spans="1:9" ht="21.95" customHeight="1" x14ac:dyDescent="0.25">
      <c r="C30" s="23" t="s">
        <v>17</v>
      </c>
      <c r="D30" s="11"/>
      <c r="E30" s="31">
        <f>COUNTIF(F12:F24,"Khá")</f>
        <v>0</v>
      </c>
      <c r="F30" s="36">
        <f>E30*100/A24</f>
        <v>0</v>
      </c>
      <c r="G30" s="31">
        <f>COUNTIF(H12:H24,"Khá")</f>
        <v>0</v>
      </c>
      <c r="H30" s="36">
        <f>G30*100/A24</f>
        <v>0</v>
      </c>
      <c r="I30" s="17"/>
    </row>
    <row r="31" spans="1:9" ht="21.95" customHeight="1" x14ac:dyDescent="0.25">
      <c r="C31" s="23" t="s">
        <v>18</v>
      </c>
      <c r="D31" s="11"/>
      <c r="E31" s="31">
        <f>COUNTIF(F12:F24,"TB")</f>
        <v>0</v>
      </c>
      <c r="F31" s="36">
        <f>E31*100/A24</f>
        <v>0</v>
      </c>
      <c r="G31" s="31">
        <f>COUNTIF(H12:H24,"TB")</f>
        <v>0</v>
      </c>
      <c r="H31" s="36">
        <f>G31*100/A24</f>
        <v>0</v>
      </c>
      <c r="I31" s="17"/>
    </row>
    <row r="32" spans="1:9" ht="21.95" customHeight="1" x14ac:dyDescent="0.25">
      <c r="C32" s="23" t="s">
        <v>19</v>
      </c>
      <c r="D32" s="11"/>
      <c r="E32" s="31">
        <f>COUNTIF(F12:F24,"Yếu")</f>
        <v>0</v>
      </c>
      <c r="F32" s="35">
        <f>E32*100/A24</f>
        <v>0</v>
      </c>
      <c r="G32" s="31">
        <f>COUNTIF(H12:H24,"Yếu")</f>
        <v>0</v>
      </c>
      <c r="H32" s="35">
        <f>G32*100/A24</f>
        <v>0</v>
      </c>
      <c r="I32" s="17"/>
    </row>
    <row r="33" spans="1:9" ht="21.95" customHeight="1" thickBot="1" x14ac:dyDescent="0.3">
      <c r="C33" s="24" t="s">
        <v>29</v>
      </c>
      <c r="D33" s="21"/>
      <c r="E33" s="33">
        <f>COUNTIF(F12:F24,"Kém")</f>
        <v>13</v>
      </c>
      <c r="F33" s="37">
        <f>E33*100/A24</f>
        <v>100</v>
      </c>
      <c r="G33" s="33">
        <f>COUNTIF(H12:H24,"Kém")</f>
        <v>13</v>
      </c>
      <c r="H33" s="37">
        <f>G33*100/A24</f>
        <v>100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61" t="s">
        <v>22</v>
      </c>
      <c r="F35" s="61"/>
      <c r="G35" s="61"/>
      <c r="H35" s="61"/>
      <c r="I35" s="61"/>
    </row>
    <row r="36" spans="1:9" ht="18" customHeight="1" x14ac:dyDescent="0.25">
      <c r="A36" s="45" t="s">
        <v>7</v>
      </c>
      <c r="B36" s="45"/>
      <c r="C36" s="45"/>
      <c r="D36" s="45" t="s">
        <v>6</v>
      </c>
      <c r="E36" s="45"/>
      <c r="F36" s="45"/>
      <c r="G36" s="45"/>
      <c r="H36" s="45" t="s">
        <v>20</v>
      </c>
      <c r="I36" s="45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</mergeCells>
  <conditionalFormatting sqref="F12:F24">
    <cfRule type="cellIs" dxfId="13" priority="9" stopIfTrue="1" operator="equal">
      <formula>"SVG"</formula>
    </cfRule>
    <cfRule type="cellIs" dxfId="12" priority="10" stopIfTrue="1" operator="equal">
      <formula>"SVXS"</formula>
    </cfRule>
  </conditionalFormatting>
  <conditionalFormatting sqref="H12:H24">
    <cfRule type="cellIs" dxfId="11" priority="7" stopIfTrue="1" operator="equal">
      <formula>"SVG"</formula>
    </cfRule>
    <cfRule type="cellIs" dxfId="10" priority="8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2"/>
  <sheetViews>
    <sheetView view="pageBreakPreview" zoomScaleNormal="100" workbookViewId="0">
      <selection activeCell="C12" sqref="C12:D2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8" t="s">
        <v>21</v>
      </c>
      <c r="B2" s="48"/>
      <c r="C2" s="48"/>
      <c r="D2" s="48"/>
      <c r="E2" s="49" t="s">
        <v>1</v>
      </c>
      <c r="F2" s="49"/>
      <c r="G2" s="49"/>
      <c r="H2" s="49"/>
      <c r="I2" s="4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5" t="s">
        <v>23</v>
      </c>
      <c r="B3" s="45"/>
      <c r="C3" s="45"/>
      <c r="D3" s="45"/>
      <c r="E3" s="50" t="s">
        <v>2</v>
      </c>
      <c r="F3" s="50"/>
      <c r="G3" s="50"/>
      <c r="H3" s="50"/>
      <c r="I3" s="5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7" t="s">
        <v>442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1" t="s">
        <v>27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18" customHeight="1" x14ac:dyDescent="0.2">
      <c r="A12" s="14">
        <v>1</v>
      </c>
      <c r="B12" s="28" t="s">
        <v>404</v>
      </c>
      <c r="C12" s="41" t="s">
        <v>405</v>
      </c>
      <c r="D12" s="42" t="s">
        <v>310</v>
      </c>
      <c r="E12" s="15"/>
      <c r="F12" s="30" t="str">
        <f t="shared" ref="F12:F28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0" t="str">
        <f t="shared" ref="H12:H28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18" customHeight="1" x14ac:dyDescent="0.2">
      <c r="A13" s="14">
        <v>2</v>
      </c>
      <c r="B13" s="28" t="s">
        <v>406</v>
      </c>
      <c r="C13" s="43" t="s">
        <v>407</v>
      </c>
      <c r="D13" s="44" t="s">
        <v>215</v>
      </c>
      <c r="E13" s="15"/>
      <c r="F13" s="30" t="str">
        <f t="shared" si="0"/>
        <v>Kém</v>
      </c>
      <c r="G13" s="15"/>
      <c r="H13" s="30" t="str">
        <f t="shared" si="1"/>
        <v>Kém</v>
      </c>
      <c r="I13" s="15"/>
    </row>
    <row r="14" spans="1:20" s="12" customFormat="1" ht="18" customHeight="1" x14ac:dyDescent="0.2">
      <c r="A14" s="14">
        <v>3</v>
      </c>
      <c r="B14" s="28" t="s">
        <v>408</v>
      </c>
      <c r="C14" s="43" t="s">
        <v>409</v>
      </c>
      <c r="D14" s="44" t="s">
        <v>42</v>
      </c>
      <c r="E14" s="15"/>
      <c r="F14" s="30" t="str">
        <f t="shared" si="0"/>
        <v>Kém</v>
      </c>
      <c r="G14" s="15"/>
      <c r="H14" s="30" t="str">
        <f t="shared" si="1"/>
        <v>Kém</v>
      </c>
      <c r="I14" s="15"/>
    </row>
    <row r="15" spans="1:20" s="12" customFormat="1" ht="18" customHeight="1" x14ac:dyDescent="0.2">
      <c r="A15" s="14">
        <v>4</v>
      </c>
      <c r="B15" s="28" t="s">
        <v>410</v>
      </c>
      <c r="C15" s="43" t="s">
        <v>411</v>
      </c>
      <c r="D15" s="44" t="s">
        <v>412</v>
      </c>
      <c r="E15" s="15"/>
      <c r="F15" s="30" t="str">
        <f t="shared" si="0"/>
        <v>Kém</v>
      </c>
      <c r="G15" s="15"/>
      <c r="H15" s="30" t="str">
        <f t="shared" si="1"/>
        <v>Kém</v>
      </c>
      <c r="I15" s="15"/>
    </row>
    <row r="16" spans="1:20" s="12" customFormat="1" ht="18" customHeight="1" x14ac:dyDescent="0.2">
      <c r="A16" s="14">
        <v>5</v>
      </c>
      <c r="B16" s="28" t="s">
        <v>413</v>
      </c>
      <c r="C16" s="43" t="s">
        <v>414</v>
      </c>
      <c r="D16" s="44" t="s">
        <v>69</v>
      </c>
      <c r="E16" s="15"/>
      <c r="F16" s="30" t="str">
        <f t="shared" si="0"/>
        <v>Kém</v>
      </c>
      <c r="G16" s="15"/>
      <c r="H16" s="30" t="str">
        <f t="shared" si="1"/>
        <v>Kém</v>
      </c>
      <c r="I16" s="15"/>
    </row>
    <row r="17" spans="1:9" s="12" customFormat="1" ht="18" customHeight="1" x14ac:dyDescent="0.2">
      <c r="A17" s="14">
        <v>6</v>
      </c>
      <c r="B17" s="28" t="s">
        <v>415</v>
      </c>
      <c r="C17" s="43" t="s">
        <v>416</v>
      </c>
      <c r="D17" s="44" t="s">
        <v>69</v>
      </c>
      <c r="E17" s="15"/>
      <c r="F17" s="30" t="str">
        <f t="shared" si="0"/>
        <v>Kém</v>
      </c>
      <c r="G17" s="15"/>
      <c r="H17" s="30" t="str">
        <f t="shared" si="1"/>
        <v>Kém</v>
      </c>
      <c r="I17" s="15"/>
    </row>
    <row r="18" spans="1:9" s="12" customFormat="1" ht="18" customHeight="1" x14ac:dyDescent="0.2">
      <c r="A18" s="14">
        <v>7</v>
      </c>
      <c r="B18" s="28" t="s">
        <v>417</v>
      </c>
      <c r="C18" s="43" t="s">
        <v>418</v>
      </c>
      <c r="D18" s="44" t="s">
        <v>419</v>
      </c>
      <c r="E18" s="15"/>
      <c r="F18" s="30" t="str">
        <f t="shared" si="0"/>
        <v>Kém</v>
      </c>
      <c r="G18" s="15"/>
      <c r="H18" s="30" t="str">
        <f t="shared" si="1"/>
        <v>Kém</v>
      </c>
      <c r="I18" s="15"/>
    </row>
    <row r="19" spans="1:9" s="12" customFormat="1" ht="18" customHeight="1" x14ac:dyDescent="0.2">
      <c r="A19" s="14">
        <v>8</v>
      </c>
      <c r="B19" s="28" t="s">
        <v>420</v>
      </c>
      <c r="C19" s="43" t="s">
        <v>421</v>
      </c>
      <c r="D19" s="44" t="s">
        <v>422</v>
      </c>
      <c r="E19" s="15"/>
      <c r="F19" s="30" t="str">
        <f t="shared" si="0"/>
        <v>Kém</v>
      </c>
      <c r="G19" s="15"/>
      <c r="H19" s="30" t="str">
        <f t="shared" si="1"/>
        <v>Kém</v>
      </c>
      <c r="I19" s="15"/>
    </row>
    <row r="20" spans="1:9" s="12" customFormat="1" ht="18" customHeight="1" x14ac:dyDescent="0.2">
      <c r="A20" s="14">
        <v>9</v>
      </c>
      <c r="B20" s="28" t="s">
        <v>423</v>
      </c>
      <c r="C20" s="43" t="s">
        <v>424</v>
      </c>
      <c r="D20" s="44" t="s">
        <v>237</v>
      </c>
      <c r="E20" s="15"/>
      <c r="F20" s="30" t="str">
        <f t="shared" si="0"/>
        <v>Kém</v>
      </c>
      <c r="G20" s="15"/>
      <c r="H20" s="30" t="str">
        <f t="shared" si="1"/>
        <v>Kém</v>
      </c>
      <c r="I20" s="29"/>
    </row>
    <row r="21" spans="1:9" s="12" customFormat="1" ht="18" customHeight="1" x14ac:dyDescent="0.2">
      <c r="A21" s="14">
        <v>10</v>
      </c>
      <c r="B21" s="28" t="s">
        <v>425</v>
      </c>
      <c r="C21" s="43" t="s">
        <v>99</v>
      </c>
      <c r="D21" s="44" t="s">
        <v>426</v>
      </c>
      <c r="E21" s="15"/>
      <c r="F21" s="30" t="str">
        <f t="shared" si="0"/>
        <v>Kém</v>
      </c>
      <c r="G21" s="15"/>
      <c r="H21" s="30" t="str">
        <f t="shared" si="1"/>
        <v>Kém</v>
      </c>
      <c r="I21" s="15"/>
    </row>
    <row r="22" spans="1:9" s="12" customFormat="1" ht="18" customHeight="1" x14ac:dyDescent="0.2">
      <c r="A22" s="14">
        <v>11</v>
      </c>
      <c r="B22" s="28" t="s">
        <v>427</v>
      </c>
      <c r="C22" s="43" t="s">
        <v>428</v>
      </c>
      <c r="D22" s="44" t="s">
        <v>429</v>
      </c>
      <c r="E22" s="15"/>
      <c r="F22" s="30" t="str">
        <f t="shared" si="0"/>
        <v>Kém</v>
      </c>
      <c r="G22" s="15"/>
      <c r="H22" s="30" t="str">
        <f t="shared" si="1"/>
        <v>Kém</v>
      </c>
      <c r="I22" s="15"/>
    </row>
    <row r="23" spans="1:9" s="12" customFormat="1" ht="18" customHeight="1" x14ac:dyDescent="0.2">
      <c r="A23" s="14">
        <v>12</v>
      </c>
      <c r="B23" s="28" t="s">
        <v>430</v>
      </c>
      <c r="C23" s="43" t="s">
        <v>431</v>
      </c>
      <c r="D23" s="44" t="s">
        <v>134</v>
      </c>
      <c r="E23" s="15"/>
      <c r="F23" s="30" t="str">
        <f t="shared" si="0"/>
        <v>Kém</v>
      </c>
      <c r="G23" s="15"/>
      <c r="H23" s="30" t="str">
        <f t="shared" si="1"/>
        <v>Kém</v>
      </c>
      <c r="I23" s="15"/>
    </row>
    <row r="24" spans="1:9" s="12" customFormat="1" ht="18" customHeight="1" x14ac:dyDescent="0.2">
      <c r="A24" s="14">
        <v>13</v>
      </c>
      <c r="B24" s="28" t="s">
        <v>432</v>
      </c>
      <c r="C24" s="43" t="s">
        <v>433</v>
      </c>
      <c r="D24" s="44" t="s">
        <v>434</v>
      </c>
      <c r="E24" s="15"/>
      <c r="F24" s="30" t="str">
        <f t="shared" si="0"/>
        <v>Kém</v>
      </c>
      <c r="G24" s="15"/>
      <c r="H24" s="30" t="str">
        <f t="shared" si="1"/>
        <v>Kém</v>
      </c>
      <c r="I24" s="15"/>
    </row>
    <row r="25" spans="1:9" s="12" customFormat="1" ht="18" customHeight="1" x14ac:dyDescent="0.2">
      <c r="A25" s="14">
        <v>14</v>
      </c>
      <c r="B25" s="28" t="s">
        <v>435</v>
      </c>
      <c r="C25" s="43" t="s">
        <v>97</v>
      </c>
      <c r="D25" s="44" t="s">
        <v>366</v>
      </c>
      <c r="E25" s="15"/>
      <c r="F25" s="30" t="str">
        <f t="shared" si="0"/>
        <v>Kém</v>
      </c>
      <c r="G25" s="15"/>
      <c r="H25" s="30" t="str">
        <f t="shared" si="1"/>
        <v>Kém</v>
      </c>
      <c r="I25" s="15"/>
    </row>
    <row r="26" spans="1:9" s="12" customFormat="1" ht="18" customHeight="1" x14ac:dyDescent="0.2">
      <c r="A26" s="14">
        <v>15</v>
      </c>
      <c r="B26" s="28" t="s">
        <v>436</v>
      </c>
      <c r="C26" s="43" t="s">
        <v>273</v>
      </c>
      <c r="D26" s="44" t="s">
        <v>389</v>
      </c>
      <c r="E26" s="15"/>
      <c r="F26" s="30" t="str">
        <f t="shared" si="0"/>
        <v>Kém</v>
      </c>
      <c r="G26" s="15"/>
      <c r="H26" s="30" t="str">
        <f t="shared" si="1"/>
        <v>Kém</v>
      </c>
      <c r="I26" s="15"/>
    </row>
    <row r="27" spans="1:9" s="12" customFormat="1" ht="18" customHeight="1" x14ac:dyDescent="0.2">
      <c r="A27" s="14">
        <v>16</v>
      </c>
      <c r="B27" s="28" t="s">
        <v>437</v>
      </c>
      <c r="C27" s="43" t="s">
        <v>438</v>
      </c>
      <c r="D27" s="44" t="s">
        <v>204</v>
      </c>
      <c r="E27" s="15"/>
      <c r="F27" s="30" t="str">
        <f t="shared" si="0"/>
        <v>Kém</v>
      </c>
      <c r="G27" s="15"/>
      <c r="H27" s="30" t="str">
        <f t="shared" si="1"/>
        <v>Kém</v>
      </c>
      <c r="I27" s="15"/>
    </row>
    <row r="28" spans="1:9" s="12" customFormat="1" ht="18" customHeight="1" x14ac:dyDescent="0.2">
      <c r="A28" s="14">
        <v>17</v>
      </c>
      <c r="B28" s="28" t="s">
        <v>439</v>
      </c>
      <c r="C28" s="43" t="s">
        <v>440</v>
      </c>
      <c r="D28" s="44" t="s">
        <v>441</v>
      </c>
      <c r="E28" s="15"/>
      <c r="F28" s="30" t="str">
        <f t="shared" si="0"/>
        <v>Kém</v>
      </c>
      <c r="G28" s="15"/>
      <c r="H28" s="30" t="str">
        <f t="shared" si="1"/>
        <v>Kém</v>
      </c>
      <c r="I28" s="15"/>
    </row>
    <row r="29" spans="1:9" ht="24.95" customHeight="1" x14ac:dyDescent="0.25">
      <c r="A29" s="22"/>
      <c r="B29" s="22"/>
      <c r="C29" s="62" t="s">
        <v>11</v>
      </c>
      <c r="D29" s="62"/>
      <c r="E29" s="62"/>
      <c r="F29" s="62"/>
      <c r="G29" s="62"/>
      <c r="H29" s="62"/>
      <c r="I29" s="62"/>
    </row>
    <row r="30" spans="1:9" ht="20.100000000000001" customHeight="1" x14ac:dyDescent="0.25">
      <c r="C30" s="63" t="s">
        <v>12</v>
      </c>
      <c r="D30" s="25"/>
      <c r="E30" s="65" t="s">
        <v>6</v>
      </c>
      <c r="F30" s="66"/>
      <c r="G30" s="65" t="s">
        <v>7</v>
      </c>
      <c r="H30" s="66"/>
      <c r="I30" s="67" t="s">
        <v>8</v>
      </c>
    </row>
    <row r="31" spans="1:9" s="12" customFormat="1" ht="20.100000000000001" customHeight="1" x14ac:dyDescent="0.2">
      <c r="C31" s="64"/>
      <c r="D31" s="20"/>
      <c r="E31" s="13" t="s">
        <v>13</v>
      </c>
      <c r="F31" s="16" t="s">
        <v>14</v>
      </c>
      <c r="G31" s="13" t="s">
        <v>13</v>
      </c>
      <c r="H31" s="16" t="s">
        <v>14</v>
      </c>
      <c r="I31" s="68"/>
    </row>
    <row r="32" spans="1:9" ht="20.100000000000001" customHeight="1" x14ac:dyDescent="0.25">
      <c r="C32" s="23" t="s">
        <v>15</v>
      </c>
      <c r="D32" s="11"/>
      <c r="E32" s="31">
        <f>COUNTIF(F12:F28,"Xuất sắc")</f>
        <v>0</v>
      </c>
      <c r="F32" s="35">
        <f>E32*100/A28</f>
        <v>0</v>
      </c>
      <c r="G32" s="31">
        <f>COUNTIF(H12:H28,"Xuất sắc")</f>
        <v>0</v>
      </c>
      <c r="H32" s="35">
        <f>G32*100/A28</f>
        <v>0</v>
      </c>
      <c r="I32" s="17"/>
    </row>
    <row r="33" spans="1:9" ht="20.100000000000001" customHeight="1" x14ac:dyDescent="0.25">
      <c r="C33" s="23" t="s">
        <v>16</v>
      </c>
      <c r="D33" s="11"/>
      <c r="E33" s="31">
        <f>COUNTIF(F12:F28,"Tốt")</f>
        <v>0</v>
      </c>
      <c r="F33" s="36">
        <f>E33*100/A28</f>
        <v>0</v>
      </c>
      <c r="G33" s="31">
        <f>COUNTIF(H12:H28,"Tốt")</f>
        <v>0</v>
      </c>
      <c r="H33" s="36">
        <f>G33*100/A28</f>
        <v>0</v>
      </c>
      <c r="I33" s="17"/>
    </row>
    <row r="34" spans="1:9" ht="20.100000000000001" customHeight="1" x14ac:dyDescent="0.25">
      <c r="C34" s="23" t="s">
        <v>17</v>
      </c>
      <c r="D34" s="11"/>
      <c r="E34" s="31">
        <f>COUNTIF(F12:F28,"Khá")</f>
        <v>0</v>
      </c>
      <c r="F34" s="36">
        <f>E34*100/A28</f>
        <v>0</v>
      </c>
      <c r="G34" s="31">
        <f>COUNTIF(H12:H28,"Khá")</f>
        <v>0</v>
      </c>
      <c r="H34" s="36">
        <f>G34*100/A28</f>
        <v>0</v>
      </c>
      <c r="I34" s="17"/>
    </row>
    <row r="35" spans="1:9" ht="20.100000000000001" customHeight="1" x14ac:dyDescent="0.25">
      <c r="C35" s="23" t="s">
        <v>18</v>
      </c>
      <c r="D35" s="11"/>
      <c r="E35" s="31">
        <f>COUNTIF(F12:F28,"TB")</f>
        <v>0</v>
      </c>
      <c r="F35" s="36">
        <f>E35*100/A28</f>
        <v>0</v>
      </c>
      <c r="G35" s="31">
        <f>COUNTIF(H12:H28,"TB")</f>
        <v>0</v>
      </c>
      <c r="H35" s="36">
        <f>G35*100/A28</f>
        <v>0</v>
      </c>
      <c r="I35" s="17"/>
    </row>
    <row r="36" spans="1:9" ht="20.100000000000001" customHeight="1" x14ac:dyDescent="0.25">
      <c r="C36" s="23" t="s">
        <v>19</v>
      </c>
      <c r="D36" s="11"/>
      <c r="E36" s="31">
        <f>COUNTIF(F12:F28,"Yếu")</f>
        <v>0</v>
      </c>
      <c r="F36" s="35">
        <f>E36*100/A28</f>
        <v>0</v>
      </c>
      <c r="G36" s="31">
        <f>COUNTIF(H12:H28,"Yếu")</f>
        <v>0</v>
      </c>
      <c r="H36" s="35">
        <f>G36*100/A28</f>
        <v>0</v>
      </c>
      <c r="I36" s="17"/>
    </row>
    <row r="37" spans="1:9" ht="20.100000000000001" customHeight="1" thickBot="1" x14ac:dyDescent="0.3">
      <c r="C37" s="24" t="s">
        <v>29</v>
      </c>
      <c r="D37" s="21"/>
      <c r="E37" s="33">
        <f>COUNTIF(F12:F28,"Kém")</f>
        <v>17</v>
      </c>
      <c r="F37" s="37">
        <f>E37*100/A28</f>
        <v>100</v>
      </c>
      <c r="G37" s="33">
        <f>COUNTIF(H12:H28,"Kém")</f>
        <v>17</v>
      </c>
      <c r="H37" s="37">
        <f>G37*100/A28</f>
        <v>100</v>
      </c>
      <c r="I37" s="18"/>
    </row>
    <row r="38" spans="1:9" ht="15" customHeight="1" x14ac:dyDescent="0.25">
      <c r="C38" s="19"/>
      <c r="D38" s="19"/>
    </row>
    <row r="39" spans="1:9" ht="18" customHeight="1" x14ac:dyDescent="0.25">
      <c r="E39" s="61" t="s">
        <v>22</v>
      </c>
      <c r="F39" s="61"/>
      <c r="G39" s="61"/>
      <c r="H39" s="61"/>
      <c r="I39" s="61"/>
    </row>
    <row r="40" spans="1:9" ht="18" customHeight="1" x14ac:dyDescent="0.25">
      <c r="A40" s="45" t="s">
        <v>7</v>
      </c>
      <c r="B40" s="45"/>
      <c r="C40" s="45"/>
      <c r="D40" s="45" t="s">
        <v>6</v>
      </c>
      <c r="E40" s="45"/>
      <c r="F40" s="45"/>
      <c r="G40" s="45"/>
      <c r="H40" s="45" t="s">
        <v>20</v>
      </c>
      <c r="I40" s="45"/>
    </row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</mergeCells>
  <conditionalFormatting sqref="F12:F28">
    <cfRule type="cellIs" dxfId="9" priority="5" stopIfTrue="1" operator="equal">
      <formula>"SVG"</formula>
    </cfRule>
    <cfRule type="cellIs" dxfId="8" priority="6" stopIfTrue="1" operator="equal">
      <formula>"SVXS"</formula>
    </cfRule>
  </conditionalFormatting>
  <conditionalFormatting sqref="H12:H28">
    <cfRule type="cellIs" dxfId="7" priority="3" stopIfTrue="1" operator="equal">
      <formula>"SVG"</formula>
    </cfRule>
    <cfRule type="cellIs" dxfId="6" priority="4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4"/>
  <sheetViews>
    <sheetView tabSelected="1" view="pageBreakPreview" topLeftCell="A11" zoomScaleNormal="100" workbookViewId="0">
      <selection activeCell="F27" sqref="F2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8" t="s">
        <v>21</v>
      </c>
      <c r="B2" s="48"/>
      <c r="C2" s="48"/>
      <c r="D2" s="48"/>
      <c r="E2" s="49" t="s">
        <v>1</v>
      </c>
      <c r="F2" s="49"/>
      <c r="G2" s="49"/>
      <c r="H2" s="49"/>
      <c r="I2" s="4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5" t="s">
        <v>23</v>
      </c>
      <c r="B3" s="45"/>
      <c r="C3" s="45"/>
      <c r="D3" s="45"/>
      <c r="E3" s="50" t="s">
        <v>2</v>
      </c>
      <c r="F3" s="50"/>
      <c r="G3" s="50"/>
      <c r="H3" s="50"/>
      <c r="I3" s="5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7" t="s">
        <v>442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1" t="s">
        <v>479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21" customHeight="1" x14ac:dyDescent="0.2">
      <c r="A12" s="14">
        <v>1</v>
      </c>
      <c r="B12" s="28" t="s">
        <v>480</v>
      </c>
      <c r="C12" s="41" t="s">
        <v>481</v>
      </c>
      <c r="D12" s="42" t="s">
        <v>482</v>
      </c>
      <c r="E12" s="15">
        <v>61</v>
      </c>
      <c r="F12" s="30" t="str">
        <f t="shared" ref="F12:F27" si="0">IF(AND(E12&gt;=90),"XS",IF(AND(E12&gt;=80),"Tốt",IF(AND(E12&gt;=70),"Khá",IF(AND(E12&gt;=60),"TBK",IF(AND(E12&gt;=50),"TB",IF(AND(E12&gt;=30),"Yếu",IF(AND(E12&gt;=0),"Kém"," ")))))))</f>
        <v>TBK</v>
      </c>
      <c r="G12" s="15"/>
      <c r="H12" s="30" t="str">
        <f t="shared" ref="H12:H27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28" t="s">
        <v>483</v>
      </c>
      <c r="C13" s="43" t="s">
        <v>484</v>
      </c>
      <c r="D13" s="44" t="s">
        <v>422</v>
      </c>
      <c r="E13" s="15">
        <v>64</v>
      </c>
      <c r="F13" s="30" t="str">
        <f t="shared" ref="F13:F19" si="2">IF(AND(E13&gt;=90),"XS",IF(AND(E13&gt;=80),"Tốt",IF(AND(E13&gt;=70),"Khá",IF(AND(E13&gt;=60),"TBK",IF(AND(E13&gt;=50),"TB",IF(AND(E13&gt;=30),"Yếu",IF(AND(E13&gt;=0),"Kém"," ")))))))</f>
        <v>TBK</v>
      </c>
      <c r="G13" s="15"/>
      <c r="H13" s="30" t="str">
        <f t="shared" ref="H13:H19" si="3">IF(AND(G13&gt;=90),"XS",IF(AND(G13&gt;=80),"Tốt",IF(AND(G13&gt;=70),"Khá",IF(AND(G13&gt;=60),"TBK",IF(AND(G13&gt;=50),"TB",IF(AND(G13&gt;=30),"Yếu",IF(AND(G13&gt;=0),"Kém"," ")))))))</f>
        <v>Kém</v>
      </c>
      <c r="I13" s="15"/>
    </row>
    <row r="14" spans="1:20" s="12" customFormat="1" ht="21" customHeight="1" x14ac:dyDescent="0.2">
      <c r="A14" s="14">
        <v>3</v>
      </c>
      <c r="B14" s="28" t="s">
        <v>485</v>
      </c>
      <c r="C14" s="43" t="s">
        <v>486</v>
      </c>
      <c r="D14" s="44" t="s">
        <v>102</v>
      </c>
      <c r="E14" s="15">
        <v>66</v>
      </c>
      <c r="F14" s="30" t="str">
        <f t="shared" si="2"/>
        <v>TBK</v>
      </c>
      <c r="G14" s="15"/>
      <c r="H14" s="30" t="str">
        <f t="shared" si="3"/>
        <v>Kém</v>
      </c>
      <c r="I14" s="15"/>
    </row>
    <row r="15" spans="1:20" s="12" customFormat="1" ht="21" customHeight="1" x14ac:dyDescent="0.2">
      <c r="A15" s="14">
        <v>4</v>
      </c>
      <c r="B15" s="28" t="s">
        <v>487</v>
      </c>
      <c r="C15" s="43" t="s">
        <v>488</v>
      </c>
      <c r="D15" s="44" t="s">
        <v>240</v>
      </c>
      <c r="E15" s="15">
        <v>70</v>
      </c>
      <c r="F15" s="30" t="str">
        <f t="shared" si="2"/>
        <v>Khá</v>
      </c>
      <c r="G15" s="15"/>
      <c r="H15" s="30" t="str">
        <f t="shared" si="3"/>
        <v>Kém</v>
      </c>
      <c r="I15" s="15"/>
    </row>
    <row r="16" spans="1:20" s="12" customFormat="1" ht="21" customHeight="1" x14ac:dyDescent="0.2">
      <c r="A16" s="14">
        <v>5</v>
      </c>
      <c r="B16" s="28" t="s">
        <v>489</v>
      </c>
      <c r="C16" s="43" t="s">
        <v>490</v>
      </c>
      <c r="D16" s="44" t="s">
        <v>111</v>
      </c>
      <c r="E16" s="15">
        <v>71</v>
      </c>
      <c r="F16" s="30" t="str">
        <f t="shared" si="2"/>
        <v>Khá</v>
      </c>
      <c r="G16" s="15"/>
      <c r="H16" s="30" t="str">
        <f t="shared" si="3"/>
        <v>Kém</v>
      </c>
      <c r="I16" s="15"/>
    </row>
    <row r="17" spans="1:9" s="12" customFormat="1" ht="21" customHeight="1" x14ac:dyDescent="0.2">
      <c r="A17" s="14">
        <v>6</v>
      </c>
      <c r="B17" s="28" t="s">
        <v>491</v>
      </c>
      <c r="C17" s="43" t="s">
        <v>492</v>
      </c>
      <c r="D17" s="44" t="s">
        <v>493</v>
      </c>
      <c r="E17" s="15">
        <v>66</v>
      </c>
      <c r="F17" s="30" t="str">
        <f t="shared" si="2"/>
        <v>TBK</v>
      </c>
      <c r="G17" s="15"/>
      <c r="H17" s="30" t="str">
        <f t="shared" si="3"/>
        <v>Kém</v>
      </c>
      <c r="I17" s="15"/>
    </row>
    <row r="18" spans="1:9" s="12" customFormat="1" ht="21" customHeight="1" x14ac:dyDescent="0.2">
      <c r="A18" s="14">
        <v>7</v>
      </c>
      <c r="B18" s="28" t="s">
        <v>494</v>
      </c>
      <c r="C18" s="43" t="s">
        <v>495</v>
      </c>
      <c r="D18" s="44" t="s">
        <v>122</v>
      </c>
      <c r="E18" s="15">
        <v>56</v>
      </c>
      <c r="F18" s="30" t="str">
        <f t="shared" si="2"/>
        <v>TB</v>
      </c>
      <c r="G18" s="15"/>
      <c r="H18" s="30" t="str">
        <f t="shared" si="3"/>
        <v>Kém</v>
      </c>
      <c r="I18" s="15"/>
    </row>
    <row r="19" spans="1:9" s="12" customFormat="1" ht="21" customHeight="1" x14ac:dyDescent="0.2">
      <c r="A19" s="14">
        <v>8</v>
      </c>
      <c r="B19" s="28" t="s">
        <v>496</v>
      </c>
      <c r="C19" s="43" t="s">
        <v>497</v>
      </c>
      <c r="D19" s="44" t="s">
        <v>255</v>
      </c>
      <c r="E19" s="15">
        <v>66</v>
      </c>
      <c r="F19" s="30" t="str">
        <f t="shared" si="2"/>
        <v>TBK</v>
      </c>
      <c r="G19" s="15"/>
      <c r="H19" s="30" t="str">
        <f t="shared" si="3"/>
        <v>Kém</v>
      </c>
      <c r="I19" s="15"/>
    </row>
    <row r="20" spans="1:9" s="12" customFormat="1" ht="21" customHeight="1" x14ac:dyDescent="0.2">
      <c r="A20" s="14">
        <v>9</v>
      </c>
      <c r="B20" s="28" t="s">
        <v>498</v>
      </c>
      <c r="C20" s="43" t="s">
        <v>499</v>
      </c>
      <c r="D20" s="44" t="s">
        <v>134</v>
      </c>
      <c r="E20" s="15">
        <v>65</v>
      </c>
      <c r="F20" s="30" t="str">
        <f t="shared" si="0"/>
        <v>TBK</v>
      </c>
      <c r="G20" s="15"/>
      <c r="H20" s="30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28" t="s">
        <v>500</v>
      </c>
      <c r="C21" s="43" t="s">
        <v>64</v>
      </c>
      <c r="D21" s="44" t="s">
        <v>458</v>
      </c>
      <c r="E21" s="15">
        <v>64</v>
      </c>
      <c r="F21" s="30" t="str">
        <f t="shared" si="0"/>
        <v>TBK</v>
      </c>
      <c r="G21" s="15"/>
      <c r="H21" s="30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28" t="s">
        <v>501</v>
      </c>
      <c r="C22" s="43" t="s">
        <v>502</v>
      </c>
      <c r="D22" s="44" t="s">
        <v>366</v>
      </c>
      <c r="E22" s="15">
        <v>0</v>
      </c>
      <c r="F22" s="30" t="str">
        <f t="shared" si="0"/>
        <v>Kém</v>
      </c>
      <c r="G22" s="15"/>
      <c r="H22" s="30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28" t="s">
        <v>503</v>
      </c>
      <c r="C23" s="43" t="s">
        <v>354</v>
      </c>
      <c r="D23" s="44" t="s">
        <v>504</v>
      </c>
      <c r="E23" s="15">
        <v>67</v>
      </c>
      <c r="F23" s="30" t="str">
        <f t="shared" si="0"/>
        <v>TBK</v>
      </c>
      <c r="G23" s="15"/>
      <c r="H23" s="30" t="str">
        <f t="shared" si="1"/>
        <v>Kém</v>
      </c>
      <c r="I23" s="15"/>
    </row>
    <row r="24" spans="1:9" s="12" customFormat="1" ht="21" customHeight="1" x14ac:dyDescent="0.2">
      <c r="A24" s="14">
        <v>13</v>
      </c>
      <c r="B24" s="28" t="s">
        <v>505</v>
      </c>
      <c r="C24" s="43" t="s">
        <v>506</v>
      </c>
      <c r="D24" s="44" t="s">
        <v>504</v>
      </c>
      <c r="E24" s="15">
        <v>67</v>
      </c>
      <c r="F24" s="30" t="str">
        <f t="shared" si="0"/>
        <v>TBK</v>
      </c>
      <c r="G24" s="15"/>
      <c r="H24" s="30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28" t="s">
        <v>507</v>
      </c>
      <c r="C25" s="43" t="s">
        <v>424</v>
      </c>
      <c r="D25" s="44" t="s">
        <v>162</v>
      </c>
      <c r="E25" s="15">
        <v>0</v>
      </c>
      <c r="F25" s="30" t="str">
        <f t="shared" si="0"/>
        <v>Kém</v>
      </c>
      <c r="G25" s="15"/>
      <c r="H25" s="30" t="str">
        <f t="shared" si="1"/>
        <v>Kém</v>
      </c>
      <c r="I25" s="15"/>
    </row>
    <row r="26" spans="1:9" s="12" customFormat="1" ht="21" customHeight="1" x14ac:dyDescent="0.2">
      <c r="A26" s="14">
        <v>15</v>
      </c>
      <c r="B26" s="28" t="s">
        <v>508</v>
      </c>
      <c r="C26" s="43" t="s">
        <v>509</v>
      </c>
      <c r="D26" s="44" t="s">
        <v>510</v>
      </c>
      <c r="E26" s="15">
        <v>70</v>
      </c>
      <c r="F26" s="30" t="str">
        <f t="shared" si="0"/>
        <v>Khá</v>
      </c>
      <c r="G26" s="15"/>
      <c r="H26" s="30"/>
      <c r="I26" s="15"/>
    </row>
    <row r="27" spans="1:9" s="12" customFormat="1" ht="21" customHeight="1" x14ac:dyDescent="0.2">
      <c r="A27" s="14">
        <v>16</v>
      </c>
      <c r="B27" s="28" t="s">
        <v>511</v>
      </c>
      <c r="C27" s="43" t="s">
        <v>81</v>
      </c>
      <c r="D27" s="44" t="s">
        <v>512</v>
      </c>
      <c r="E27" s="15">
        <v>63</v>
      </c>
      <c r="F27" s="30" t="str">
        <f t="shared" si="0"/>
        <v>TBK</v>
      </c>
      <c r="G27" s="15"/>
      <c r="H27" s="30" t="str">
        <f t="shared" si="1"/>
        <v>Kém</v>
      </c>
      <c r="I27" s="15"/>
    </row>
    <row r="28" spans="1:9" ht="21.95" customHeight="1" x14ac:dyDescent="0.25">
      <c r="A28" s="22"/>
      <c r="B28" s="22"/>
      <c r="C28" s="62" t="s">
        <v>11</v>
      </c>
      <c r="D28" s="62"/>
      <c r="E28" s="62"/>
      <c r="F28" s="62"/>
      <c r="G28" s="62"/>
      <c r="H28" s="62"/>
      <c r="I28" s="62"/>
    </row>
    <row r="29" spans="1:9" ht="21.95" customHeight="1" x14ac:dyDescent="0.25">
      <c r="C29" s="63" t="s">
        <v>12</v>
      </c>
      <c r="D29" s="25"/>
      <c r="E29" s="65" t="s">
        <v>6</v>
      </c>
      <c r="F29" s="66"/>
      <c r="G29" s="65" t="s">
        <v>7</v>
      </c>
      <c r="H29" s="66"/>
      <c r="I29" s="67" t="s">
        <v>8</v>
      </c>
    </row>
    <row r="30" spans="1:9" s="12" customFormat="1" ht="21.95" customHeight="1" x14ac:dyDescent="0.2">
      <c r="C30" s="64"/>
      <c r="D30" s="20"/>
      <c r="E30" s="13" t="s">
        <v>13</v>
      </c>
      <c r="F30" s="16" t="s">
        <v>14</v>
      </c>
      <c r="G30" s="13" t="s">
        <v>13</v>
      </c>
      <c r="H30" s="16" t="s">
        <v>14</v>
      </c>
      <c r="I30" s="68"/>
    </row>
    <row r="31" spans="1:9" ht="21.95" customHeight="1" x14ac:dyDescent="0.25">
      <c r="C31" s="23" t="s">
        <v>15</v>
      </c>
      <c r="D31" s="11"/>
      <c r="E31" s="31">
        <f>COUNTIF(F12:F27,"Xuất sắc")</f>
        <v>0</v>
      </c>
      <c r="F31" s="35">
        <f>E31*100/A27</f>
        <v>0</v>
      </c>
      <c r="G31" s="31">
        <f>COUNTIF(H12:H27,"Xuất sắc")</f>
        <v>0</v>
      </c>
      <c r="H31" s="35">
        <f>G31*100/A27</f>
        <v>0</v>
      </c>
      <c r="I31" s="17"/>
    </row>
    <row r="32" spans="1:9" ht="21.95" customHeight="1" x14ac:dyDescent="0.25">
      <c r="C32" s="23" t="s">
        <v>16</v>
      </c>
      <c r="D32" s="11"/>
      <c r="E32" s="31">
        <f>COUNTIF(F12:F27,"Tốt")</f>
        <v>0</v>
      </c>
      <c r="F32" s="36">
        <f>E32*100/A27</f>
        <v>0</v>
      </c>
      <c r="G32" s="31">
        <f>COUNTIF(H12:H27,"Tốt")</f>
        <v>0</v>
      </c>
      <c r="H32" s="36">
        <f>G32*100/A27</f>
        <v>0</v>
      </c>
      <c r="I32" s="17"/>
    </row>
    <row r="33" spans="1:9" ht="21.95" customHeight="1" x14ac:dyDescent="0.25">
      <c r="C33" s="23" t="s">
        <v>17</v>
      </c>
      <c r="D33" s="11"/>
      <c r="E33" s="31">
        <f>COUNTIF(F12:F27,"Khá")</f>
        <v>3</v>
      </c>
      <c r="F33" s="36">
        <f>E33*100/A27</f>
        <v>18.75</v>
      </c>
      <c r="G33" s="31">
        <f>COUNTIF(H12:H27,"Khá")</f>
        <v>0</v>
      </c>
      <c r="H33" s="36">
        <f>G33*100/A27</f>
        <v>0</v>
      </c>
      <c r="I33" s="17"/>
    </row>
    <row r="34" spans="1:9" ht="21.95" customHeight="1" x14ac:dyDescent="0.25">
      <c r="C34" s="23" t="s">
        <v>18</v>
      </c>
      <c r="D34" s="11"/>
      <c r="E34" s="31">
        <f>COUNTIF(F12:F27,"TB")</f>
        <v>1</v>
      </c>
      <c r="F34" s="36">
        <f>E34*100/A27</f>
        <v>6.25</v>
      </c>
      <c r="G34" s="31">
        <f>COUNTIF(H12:H27,"TB")</f>
        <v>0</v>
      </c>
      <c r="H34" s="36">
        <f>G34*100/A27</f>
        <v>0</v>
      </c>
      <c r="I34" s="17"/>
    </row>
    <row r="35" spans="1:9" ht="21.95" customHeight="1" x14ac:dyDescent="0.25">
      <c r="C35" s="23" t="s">
        <v>19</v>
      </c>
      <c r="D35" s="11"/>
      <c r="E35" s="31">
        <f>COUNTIF(F12:F27,"Yếu")</f>
        <v>0</v>
      </c>
      <c r="F35" s="35">
        <f>E35*100/A27</f>
        <v>0</v>
      </c>
      <c r="G35" s="31">
        <f>COUNTIF(H12:H27,"Yếu")</f>
        <v>0</v>
      </c>
      <c r="H35" s="35">
        <f>G35*100/A27</f>
        <v>0</v>
      </c>
      <c r="I35" s="17"/>
    </row>
    <row r="36" spans="1:9" ht="21.95" customHeight="1" thickBot="1" x14ac:dyDescent="0.3">
      <c r="C36" s="24" t="s">
        <v>29</v>
      </c>
      <c r="D36" s="21"/>
      <c r="E36" s="33">
        <f>COUNTIF(F12:F27,"Kém")</f>
        <v>2</v>
      </c>
      <c r="F36" s="37">
        <f>E36*100/A27</f>
        <v>12.5</v>
      </c>
      <c r="G36" s="33">
        <f>COUNTIF(H12:H27,"Kém")</f>
        <v>15</v>
      </c>
      <c r="H36" s="37">
        <f>G36*100/A27</f>
        <v>93.75</v>
      </c>
      <c r="I36" s="18"/>
    </row>
    <row r="37" spans="1:9" ht="15" customHeight="1" x14ac:dyDescent="0.25">
      <c r="C37" s="19"/>
      <c r="D37" s="19"/>
    </row>
    <row r="38" spans="1:9" ht="18" customHeight="1" x14ac:dyDescent="0.25">
      <c r="E38" s="61" t="s">
        <v>22</v>
      </c>
      <c r="F38" s="61"/>
      <c r="G38" s="61"/>
      <c r="H38" s="61"/>
      <c r="I38" s="61"/>
    </row>
    <row r="39" spans="1:9" ht="18" customHeight="1" x14ac:dyDescent="0.25">
      <c r="A39" s="45" t="s">
        <v>7</v>
      </c>
      <c r="B39" s="45"/>
      <c r="C39" s="45"/>
      <c r="D39" s="45" t="s">
        <v>6</v>
      </c>
      <c r="E39" s="45"/>
      <c r="F39" s="45"/>
      <c r="G39" s="45"/>
      <c r="H39" s="45" t="s">
        <v>20</v>
      </c>
      <c r="I39" s="45"/>
    </row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8:I38"/>
    <mergeCell ref="A39:C39"/>
    <mergeCell ref="D39:G39"/>
    <mergeCell ref="H39:I39"/>
    <mergeCell ref="C28:I28"/>
    <mergeCell ref="C29:C30"/>
    <mergeCell ref="E29:F29"/>
    <mergeCell ref="G29:H29"/>
    <mergeCell ref="I29:I30"/>
  </mergeCells>
  <conditionalFormatting sqref="F12 H12 H20:H27 F20:F27">
    <cfRule type="cellIs" dxfId="5" priority="3" stopIfTrue="1" operator="equal">
      <formula>"SVG"</formula>
    </cfRule>
    <cfRule type="cellIs" dxfId="4" priority="4" stopIfTrue="1" operator="equal">
      <formula>"SVXS"</formula>
    </cfRule>
  </conditionalFormatting>
  <conditionalFormatting sqref="H13:H19 F13:F19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6"/>
  <sheetViews>
    <sheetView view="pageBreakPreview" topLeftCell="A8" zoomScaleNormal="100" workbookViewId="0">
      <selection activeCell="E25" sqref="E25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8" t="s">
        <v>21</v>
      </c>
      <c r="B2" s="48"/>
      <c r="C2" s="48"/>
      <c r="D2" s="48"/>
      <c r="E2" s="49" t="s">
        <v>1</v>
      </c>
      <c r="F2" s="49"/>
      <c r="G2" s="49"/>
      <c r="H2" s="49"/>
      <c r="I2" s="4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5" t="s">
        <v>23</v>
      </c>
      <c r="B3" s="45"/>
      <c r="C3" s="45"/>
      <c r="D3" s="45"/>
      <c r="E3" s="50" t="s">
        <v>2</v>
      </c>
      <c r="F3" s="50"/>
      <c r="G3" s="50"/>
      <c r="H3" s="50"/>
      <c r="I3" s="5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5" t="s">
        <v>24</v>
      </c>
      <c r="B4" s="45"/>
      <c r="C4" s="45"/>
      <c r="D4" s="45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7" t="s">
        <v>442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1" t="s">
        <v>28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2" t="s">
        <v>4</v>
      </c>
      <c r="B10" s="27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2" customFormat="1" ht="30" customHeight="1" x14ac:dyDescent="0.2">
      <c r="A11" s="53"/>
      <c r="B11" s="26"/>
      <c r="C11" s="56"/>
      <c r="D11" s="57"/>
      <c r="E11" s="13" t="s">
        <v>9</v>
      </c>
      <c r="F11" s="13" t="s">
        <v>10</v>
      </c>
      <c r="G11" s="13" t="s">
        <v>9</v>
      </c>
      <c r="H11" s="13" t="s">
        <v>10</v>
      </c>
      <c r="I11" s="53"/>
    </row>
    <row r="12" spans="1:20" s="12" customFormat="1" ht="24.95" customHeight="1" x14ac:dyDescent="0.2">
      <c r="A12" s="14">
        <v>1</v>
      </c>
      <c r="B12" s="28" t="s">
        <v>513</v>
      </c>
      <c r="C12" s="41" t="s">
        <v>514</v>
      </c>
      <c r="D12" s="42" t="s">
        <v>79</v>
      </c>
      <c r="E12" s="15">
        <v>85</v>
      </c>
      <c r="F12" s="30"/>
      <c r="G12" s="15"/>
      <c r="H12" s="30" t="str">
        <f t="shared" ref="H12:H19" si="0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4.95" customHeight="1" x14ac:dyDescent="0.2">
      <c r="A13" s="14">
        <v>2</v>
      </c>
      <c r="B13" s="28" t="s">
        <v>515</v>
      </c>
      <c r="C13" s="43" t="s">
        <v>382</v>
      </c>
      <c r="D13" s="44" t="s">
        <v>102</v>
      </c>
      <c r="E13" s="15">
        <v>81</v>
      </c>
      <c r="F13" s="30" t="str">
        <f t="shared" ref="F12:F19" si="1">IF(AND(E13&gt;=90),"XS",IF(AND(E13&gt;=80),"Tốt",IF(AND(E13&gt;=70),"Khá",IF(AND(E13&gt;=60),"TBK",IF(AND(E13&gt;=50),"TB",IF(AND(E13&gt;=30),"Yếu",IF(AND(E13&gt;=0),"Kém"," ")))))))</f>
        <v>Tốt</v>
      </c>
      <c r="G13" s="15"/>
      <c r="H13" s="30" t="str">
        <f t="shared" si="0"/>
        <v>Kém</v>
      </c>
      <c r="I13" s="15"/>
    </row>
    <row r="14" spans="1:20" s="12" customFormat="1" ht="24.95" customHeight="1" x14ac:dyDescent="0.2">
      <c r="A14" s="14">
        <v>3</v>
      </c>
      <c r="B14" s="28" t="s">
        <v>516</v>
      </c>
      <c r="C14" s="43" t="s">
        <v>517</v>
      </c>
      <c r="D14" s="44" t="s">
        <v>429</v>
      </c>
      <c r="E14" s="15">
        <v>86</v>
      </c>
      <c r="F14" s="30" t="str">
        <f t="shared" si="1"/>
        <v>Tốt</v>
      </c>
      <c r="G14" s="15"/>
      <c r="H14" s="30" t="str">
        <f t="shared" si="0"/>
        <v>Kém</v>
      </c>
      <c r="I14" s="15"/>
    </row>
    <row r="15" spans="1:20" s="12" customFormat="1" ht="24.95" customHeight="1" x14ac:dyDescent="0.2">
      <c r="A15" s="14">
        <v>4</v>
      </c>
      <c r="B15" s="28" t="s">
        <v>518</v>
      </c>
      <c r="C15" s="43" t="s">
        <v>519</v>
      </c>
      <c r="D15" s="44" t="s">
        <v>520</v>
      </c>
      <c r="E15" s="15">
        <v>80</v>
      </c>
      <c r="F15" s="30" t="str">
        <f t="shared" si="1"/>
        <v>Tốt</v>
      </c>
      <c r="G15" s="15"/>
      <c r="H15" s="30" t="str">
        <f t="shared" si="0"/>
        <v>Kém</v>
      </c>
      <c r="I15" s="15"/>
    </row>
    <row r="16" spans="1:20" s="12" customFormat="1" ht="24.95" customHeight="1" x14ac:dyDescent="0.2">
      <c r="A16" s="14">
        <v>5</v>
      </c>
      <c r="B16" s="28" t="s">
        <v>521</v>
      </c>
      <c r="C16" s="43" t="s">
        <v>522</v>
      </c>
      <c r="D16" s="44" t="s">
        <v>523</v>
      </c>
      <c r="E16" s="15">
        <v>85</v>
      </c>
      <c r="F16" s="30" t="str">
        <f t="shared" si="1"/>
        <v>Tốt</v>
      </c>
      <c r="G16" s="15"/>
      <c r="H16" s="30" t="str">
        <f t="shared" si="0"/>
        <v>Kém</v>
      </c>
      <c r="I16" s="15"/>
    </row>
    <row r="17" spans="1:9" s="12" customFormat="1" ht="24.95" customHeight="1" x14ac:dyDescent="0.2">
      <c r="A17" s="14">
        <v>6</v>
      </c>
      <c r="B17" s="28" t="s">
        <v>524</v>
      </c>
      <c r="C17" s="43" t="s">
        <v>525</v>
      </c>
      <c r="D17" s="44" t="s">
        <v>526</v>
      </c>
      <c r="E17" s="15">
        <v>76</v>
      </c>
      <c r="F17" s="30" t="str">
        <f t="shared" si="1"/>
        <v>Khá</v>
      </c>
      <c r="G17" s="15"/>
      <c r="H17" s="30" t="str">
        <f t="shared" si="0"/>
        <v>Kém</v>
      </c>
      <c r="I17" s="15"/>
    </row>
    <row r="18" spans="1:9" s="12" customFormat="1" ht="24.95" customHeight="1" x14ac:dyDescent="0.2">
      <c r="A18" s="14">
        <v>7</v>
      </c>
      <c r="B18" s="28" t="s">
        <v>527</v>
      </c>
      <c r="C18" s="43" t="s">
        <v>528</v>
      </c>
      <c r="D18" s="44" t="s">
        <v>529</v>
      </c>
      <c r="E18" s="15">
        <v>73</v>
      </c>
      <c r="F18" s="30" t="str">
        <f t="shared" si="1"/>
        <v>Khá</v>
      </c>
      <c r="G18" s="15"/>
      <c r="H18" s="30" t="str">
        <f t="shared" si="0"/>
        <v>Kém</v>
      </c>
      <c r="I18" s="15"/>
    </row>
    <row r="19" spans="1:9" s="12" customFormat="1" ht="24.95" customHeight="1" x14ac:dyDescent="0.2">
      <c r="A19" s="14">
        <v>8</v>
      </c>
      <c r="B19" s="28" t="s">
        <v>530</v>
      </c>
      <c r="C19" s="43" t="s">
        <v>531</v>
      </c>
      <c r="D19" s="44" t="s">
        <v>532</v>
      </c>
      <c r="E19" s="15">
        <v>76</v>
      </c>
      <c r="F19" s="30" t="str">
        <f t="shared" si="1"/>
        <v>Khá</v>
      </c>
      <c r="G19" s="15"/>
      <c r="H19" s="30" t="str">
        <f t="shared" si="0"/>
        <v>Kém</v>
      </c>
      <c r="I19" s="15"/>
    </row>
    <row r="20" spans="1:9" ht="24.95" customHeight="1" x14ac:dyDescent="0.25">
      <c r="A20" s="22"/>
      <c r="B20" s="22"/>
      <c r="C20" s="62" t="s">
        <v>11</v>
      </c>
      <c r="D20" s="62"/>
      <c r="E20" s="62"/>
      <c r="F20" s="62"/>
      <c r="G20" s="62"/>
      <c r="H20" s="62"/>
      <c r="I20" s="62"/>
    </row>
    <row r="21" spans="1:9" ht="24.95" customHeight="1" x14ac:dyDescent="0.25">
      <c r="C21" s="63" t="s">
        <v>12</v>
      </c>
      <c r="D21" s="25"/>
      <c r="E21" s="65" t="s">
        <v>6</v>
      </c>
      <c r="F21" s="66"/>
      <c r="G21" s="65" t="s">
        <v>7</v>
      </c>
      <c r="H21" s="66"/>
      <c r="I21" s="67" t="s">
        <v>8</v>
      </c>
    </row>
    <row r="22" spans="1:9" s="12" customFormat="1" ht="24.95" customHeight="1" x14ac:dyDescent="0.2">
      <c r="C22" s="64"/>
      <c r="D22" s="20"/>
      <c r="E22" s="13" t="s">
        <v>13</v>
      </c>
      <c r="F22" s="16" t="s">
        <v>14</v>
      </c>
      <c r="G22" s="13" t="s">
        <v>13</v>
      </c>
      <c r="H22" s="16" t="s">
        <v>14</v>
      </c>
      <c r="I22" s="68"/>
    </row>
    <row r="23" spans="1:9" ht="24.95" customHeight="1" x14ac:dyDescent="0.25">
      <c r="C23" s="23" t="s">
        <v>15</v>
      </c>
      <c r="D23" s="11"/>
      <c r="E23" s="31">
        <f>COUNTIF(F12:F19,"Xuất sắc")</f>
        <v>0</v>
      </c>
      <c r="F23" s="35">
        <f>E23*100/A19</f>
        <v>0</v>
      </c>
      <c r="G23" s="31">
        <f>COUNTIF(H12:H19,"Xuất sắc")</f>
        <v>0</v>
      </c>
      <c r="H23" s="35">
        <f>G23*100/A19</f>
        <v>0</v>
      </c>
      <c r="I23" s="17"/>
    </row>
    <row r="24" spans="1:9" ht="24.95" customHeight="1" x14ac:dyDescent="0.25">
      <c r="C24" s="23" t="s">
        <v>16</v>
      </c>
      <c r="D24" s="11"/>
      <c r="E24" s="31">
        <v>5</v>
      </c>
      <c r="F24" s="36">
        <f>E24*100/A19</f>
        <v>62.5</v>
      </c>
      <c r="G24" s="31">
        <f>COUNTIF(H12:H19,"Tốt")</f>
        <v>0</v>
      </c>
      <c r="H24" s="36">
        <f>G24*100/A19</f>
        <v>0</v>
      </c>
      <c r="I24" s="17"/>
    </row>
    <row r="25" spans="1:9" ht="24.95" customHeight="1" x14ac:dyDescent="0.25">
      <c r="C25" s="23" t="s">
        <v>17</v>
      </c>
      <c r="D25" s="11"/>
      <c r="E25" s="31">
        <f>COUNTIF(F12:F19,"Khá")</f>
        <v>3</v>
      </c>
      <c r="F25" s="36">
        <f>E25*100/A19</f>
        <v>37.5</v>
      </c>
      <c r="G25" s="31">
        <f>COUNTIF(H12:H19,"Khá")</f>
        <v>0</v>
      </c>
      <c r="H25" s="36">
        <f>G25*100/A19</f>
        <v>0</v>
      </c>
      <c r="I25" s="17"/>
    </row>
    <row r="26" spans="1:9" ht="24.95" customHeight="1" x14ac:dyDescent="0.25">
      <c r="C26" s="23" t="s">
        <v>18</v>
      </c>
      <c r="D26" s="11"/>
      <c r="E26" s="31">
        <f>COUNTIF(F12:F19,"TB")</f>
        <v>0</v>
      </c>
      <c r="F26" s="36">
        <f>E26*100/A19</f>
        <v>0</v>
      </c>
      <c r="G26" s="31">
        <f>COUNTIF(H12:H19,"TB")</f>
        <v>0</v>
      </c>
      <c r="H26" s="36">
        <f>G26*100/A19</f>
        <v>0</v>
      </c>
      <c r="I26" s="17"/>
    </row>
    <row r="27" spans="1:9" ht="24.95" customHeight="1" x14ac:dyDescent="0.25">
      <c r="C27" s="23" t="s">
        <v>19</v>
      </c>
      <c r="D27" s="11"/>
      <c r="E27" s="31">
        <f>COUNTIF(F12:F19,"Yếu")</f>
        <v>0</v>
      </c>
      <c r="F27" s="35">
        <f>E27*100/A19</f>
        <v>0</v>
      </c>
      <c r="G27" s="31">
        <f>COUNTIF(H12:H19,"Yếu")</f>
        <v>0</v>
      </c>
      <c r="H27" s="35">
        <f>G27*100/A19</f>
        <v>0</v>
      </c>
      <c r="I27" s="17"/>
    </row>
    <row r="28" spans="1:9" ht="24.95" customHeight="1" thickBot="1" x14ac:dyDescent="0.3">
      <c r="C28" s="24" t="s">
        <v>29</v>
      </c>
      <c r="D28" s="21"/>
      <c r="E28" s="33">
        <f>COUNTIF(F12:F19,"Kém")</f>
        <v>0</v>
      </c>
      <c r="F28" s="37">
        <f>E28*100/A19</f>
        <v>0</v>
      </c>
      <c r="G28" s="33">
        <f>COUNTIF(H12:H19,"Kém")</f>
        <v>8</v>
      </c>
      <c r="H28" s="37">
        <f>G28*100/A19</f>
        <v>100</v>
      </c>
      <c r="I28" s="18"/>
    </row>
    <row r="29" spans="1:9" ht="15" customHeight="1" x14ac:dyDescent="0.25">
      <c r="C29" s="19"/>
      <c r="D29" s="19"/>
    </row>
    <row r="30" spans="1:9" ht="18" customHeight="1" x14ac:dyDescent="0.25">
      <c r="E30" s="61" t="s">
        <v>22</v>
      </c>
      <c r="F30" s="61"/>
      <c r="G30" s="61"/>
      <c r="H30" s="61"/>
      <c r="I30" s="61"/>
    </row>
    <row r="31" spans="1:9" ht="18" customHeight="1" x14ac:dyDescent="0.25">
      <c r="A31" s="45" t="s">
        <v>7</v>
      </c>
      <c r="B31" s="45"/>
      <c r="C31" s="45"/>
      <c r="D31" s="45" t="s">
        <v>6</v>
      </c>
      <c r="E31" s="45"/>
      <c r="F31" s="45"/>
      <c r="G31" s="45"/>
      <c r="H31" s="45" t="s">
        <v>20</v>
      </c>
      <c r="I31" s="45"/>
    </row>
    <row r="32" spans="1:9" ht="18" customHeight="1" x14ac:dyDescent="0.25"/>
    <row r="33" spans="1:1" ht="18" customHeight="1" x14ac:dyDescent="0.25"/>
    <row r="34" spans="1:1" ht="18" customHeight="1" x14ac:dyDescent="0.25"/>
    <row r="35" spans="1:1" ht="18" customHeight="1" x14ac:dyDescent="0.25"/>
    <row r="36" spans="1:1" ht="18" customHeight="1" x14ac:dyDescent="0.25"/>
    <row r="37" spans="1:1" ht="18" customHeight="1" x14ac:dyDescent="0.25"/>
    <row r="38" spans="1:1" ht="18" customHeight="1" x14ac:dyDescent="0.25"/>
    <row r="39" spans="1:1" ht="18" customHeight="1" x14ac:dyDescent="0.25">
      <c r="A39" s="1">
        <v>1</v>
      </c>
    </row>
    <row r="40" spans="1:1" ht="18" customHeight="1" x14ac:dyDescent="0.25"/>
    <row r="41" spans="1:1" ht="18" customHeight="1" x14ac:dyDescent="0.25"/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0:I30"/>
    <mergeCell ref="A31:C31"/>
    <mergeCell ref="D31:G31"/>
    <mergeCell ref="H31:I31"/>
    <mergeCell ref="C20:I20"/>
    <mergeCell ref="C21:C22"/>
    <mergeCell ref="E21:F21"/>
    <mergeCell ref="G21:H21"/>
    <mergeCell ref="I21:I22"/>
  </mergeCells>
  <conditionalFormatting sqref="F12:F19 H12:H19">
    <cfRule type="cellIs" dxfId="1" priority="3" stopIfTrue="1" operator="equal">
      <formula>"SVG"</formula>
    </cfRule>
    <cfRule type="cellIs" dxfId="0" priority="4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18C2-ĐĐT1</vt:lpstr>
      <vt:lpstr>18C2-CNÔ1</vt:lpstr>
      <vt:lpstr>18C2-QTM1</vt:lpstr>
      <vt:lpstr>18C2-KTD1</vt:lpstr>
      <vt:lpstr>18C2-CNL1</vt:lpstr>
      <vt:lpstr>18C2-CCK1</vt:lpstr>
      <vt:lpstr>18C2-CNM1</vt:lpstr>
      <vt:lpstr>'18C2-CNÔ1'!Print_Titles</vt:lpstr>
      <vt:lpstr>'18C2-ĐĐT1'!Print_Titles</vt:lpstr>
      <vt:lpstr>'18C2-QTM1'!Print_Titles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sv</cp:lastModifiedBy>
  <cp:lastPrinted>2018-12-19T03:24:38Z</cp:lastPrinted>
  <dcterms:created xsi:type="dcterms:W3CDTF">2014-11-24T02:19:52Z</dcterms:created>
  <dcterms:modified xsi:type="dcterms:W3CDTF">2019-08-07T03:25:33Z</dcterms:modified>
</cp:coreProperties>
</file>